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rojectedCallEffects" sheetId="1" r:id="rId1"/>
  </sheets>
  <externalReferences>
    <externalReference r:id="rId4"/>
  </externalReferences>
  <definedNames>
    <definedName name="transactions">'[1]countOfUniqueIssues'!$A$1:$L$96</definedName>
  </definedNames>
  <calcPr fullCalcOnLoad="1"/>
</workbook>
</file>

<file path=xl/sharedStrings.xml><?xml version="1.0" encoding="utf-8"?>
<sst xmlns="http://schemas.openxmlformats.org/spreadsheetml/2006/main" count="368" uniqueCount="204">
  <si>
    <t xml:space="preserve">Report Summary </t>
  </si>
  <si>
    <t>Replacement</t>
  </si>
  <si>
    <t>WEIGHT</t>
  </si>
  <si>
    <t>CallPremium</t>
  </si>
  <si>
    <t>CapLoss</t>
  </si>
  <si>
    <t>CurrentYield</t>
  </si>
  <si>
    <t>DPS.UN NAV</t>
  </si>
  <si>
    <t>DPS.UN CY</t>
  </si>
  <si>
    <t>DPS.UN Div</t>
  </si>
  <si>
    <t>PFD.PR.A NAV</t>
  </si>
  <si>
    <t>PFD.PR.A CY</t>
  </si>
  <si>
    <t>PFD.PR.A Div</t>
  </si>
  <si>
    <t>PFR.UN NAV</t>
  </si>
  <si>
    <t>PFR.UN CY</t>
  </si>
  <si>
    <t>PFR.UN Div</t>
  </si>
  <si>
    <t>years</t>
  </si>
  <si>
    <t>DPS.UN</t>
  </si>
  <si>
    <t>PFD.PR.A</t>
  </si>
  <si>
    <t>PFR.UN</t>
  </si>
  <si>
    <t xml:space="preserve"> Ticker</t>
  </si>
  <si>
    <t xml:space="preserve"> Bid</t>
  </si>
  <si>
    <t xml:space="preserve"> Ask</t>
  </si>
  <si>
    <t xml:space="preserve"> Dividend Rate</t>
  </si>
  <si>
    <t xml:space="preserve"> Current Yield Bid</t>
  </si>
  <si>
    <t>Bid YTW</t>
  </si>
  <si>
    <t xml:space="preserve"> DBRS Rating</t>
  </si>
  <si>
    <t xml:space="preserve"> Par Value</t>
  </si>
  <si>
    <t xml:space="preserve"> ModDur - YTW </t>
  </si>
  <si>
    <t>Call Date</t>
  </si>
  <si>
    <t>Call Price</t>
  </si>
  <si>
    <t>Dividend</t>
  </si>
  <si>
    <t>Factor</t>
  </si>
  <si>
    <t>RY.PR.O</t>
  </si>
  <si>
    <t>Pfd-1(low)n</t>
  </si>
  <si>
    <t>BMO.PR.G</t>
  </si>
  <si>
    <t>RY.PR.K</t>
  </si>
  <si>
    <t>Pfd-1(low)</t>
  </si>
  <si>
    <t>BMO.PR.I</t>
  </si>
  <si>
    <t>ENB.PR.A</t>
  </si>
  <si>
    <t>Pfd-2(low)</t>
  </si>
  <si>
    <t>WN.PR.A</t>
  </si>
  <si>
    <t>TA.PR.C</t>
  </si>
  <si>
    <t>Pfd-3</t>
  </si>
  <si>
    <t>BAM.PR.S</t>
  </si>
  <si>
    <t>CL.PR.B</t>
  </si>
  <si>
    <t>CVF.PR.A</t>
  </si>
  <si>
    <t>Pfd-2</t>
  </si>
  <si>
    <t>DIV.PR.A</t>
  </si>
  <si>
    <t>CM.PR.B</t>
  </si>
  <si>
    <t>Pfd-2(high)n</t>
  </si>
  <si>
    <t>ENB.PR.D</t>
  </si>
  <si>
    <t>FCN.PR.A</t>
  </si>
  <si>
    <t>CAC.PR.A</t>
  </si>
  <si>
    <t>Pfd-1</t>
  </si>
  <si>
    <t>BAM.PR.T</t>
  </si>
  <si>
    <t>PWF.PR.G</t>
  </si>
  <si>
    <t>CM.PR.C</t>
  </si>
  <si>
    <t>PWF.PR.D</t>
  </si>
  <si>
    <t>CM.PR.A</t>
  </si>
  <si>
    <t>CU.PR.A</t>
  </si>
  <si>
    <t>FAL.PR.H</t>
  </si>
  <si>
    <t>Pfd-3 (high)</t>
  </si>
  <si>
    <t>PWF.PR.I</t>
  </si>
  <si>
    <t>CM.PR.D</t>
  </si>
  <si>
    <t>CM.PR.R</t>
  </si>
  <si>
    <t>PWF.PR.J</t>
  </si>
  <si>
    <t>NA.PR.K</t>
  </si>
  <si>
    <t>CU.PR.B</t>
  </si>
  <si>
    <t>POW.PR.A</t>
  </si>
  <si>
    <t>W.PR.J</t>
  </si>
  <si>
    <t>RY.PR.S</t>
  </si>
  <si>
    <t>BAM.PR.H</t>
  </si>
  <si>
    <t>GWO.PR.F</t>
  </si>
  <si>
    <t>CM.PR.E</t>
  </si>
  <si>
    <t>FTN.PR.A</t>
  </si>
  <si>
    <t>ACO.PR.A</t>
  </si>
  <si>
    <t>GWO.PR.E</t>
  </si>
  <si>
    <t>NSI.PR.C</t>
  </si>
  <si>
    <t>TD.PR.M</t>
  </si>
  <si>
    <t>TD.PR.N</t>
  </si>
  <si>
    <t>WN.PR.B</t>
  </si>
  <si>
    <t>BAM.PR.I</t>
  </si>
  <si>
    <t>IGM.PR.A</t>
  </si>
  <si>
    <t>BPO.PR.F</t>
  </si>
  <si>
    <t>GWO.PR.X</t>
  </si>
  <si>
    <t>POW.PR.C</t>
  </si>
  <si>
    <t>FTS.PR.C</t>
  </si>
  <si>
    <t>PIC.PR.A</t>
  </si>
  <si>
    <t>POW.PR.B</t>
  </si>
  <si>
    <t>PWF.PR.F</t>
  </si>
  <si>
    <t>BPO.PR.I</t>
  </si>
  <si>
    <t>PWF.PR.H</t>
  </si>
  <si>
    <t>LB.PR.D</t>
  </si>
  <si>
    <t>WFS.PR.A</t>
  </si>
  <si>
    <t>CU.PR.V</t>
  </si>
  <si>
    <t>Pfd-2(high)</t>
  </si>
  <si>
    <t>BSN.PR.A</t>
  </si>
  <si>
    <t>CU.PR.T</t>
  </si>
  <si>
    <t>FBS.PR.A</t>
  </si>
  <si>
    <t>TDS.PR.B</t>
  </si>
  <si>
    <t>FCI.PR.A</t>
  </si>
  <si>
    <t>ABK.PR.C</t>
  </si>
  <si>
    <t>SXT.PR.A</t>
  </si>
  <si>
    <t>TFS.PR.A</t>
  </si>
  <si>
    <t>EN.PR.A</t>
  </si>
  <si>
    <t>MIC.PR.A</t>
  </si>
  <si>
    <t>STW.PR.A</t>
  </si>
  <si>
    <t>MUH.PR.A</t>
  </si>
  <si>
    <t>IQW.PR.C</t>
  </si>
  <si>
    <t>NOT RATED</t>
  </si>
  <si>
    <t>GT.PR.A</t>
  </si>
  <si>
    <t>FCF.PR.A</t>
  </si>
  <si>
    <t>PAY.PR.A</t>
  </si>
  <si>
    <t>CGI.PR.A</t>
  </si>
  <si>
    <t>BMT.PR.A</t>
  </si>
  <si>
    <t>MST.PR.A</t>
  </si>
  <si>
    <t>DFN.PR.A</t>
  </si>
  <si>
    <t>FFN.PR.A</t>
  </si>
  <si>
    <t>BNA.PR.A</t>
  </si>
  <si>
    <t>STR.E</t>
  </si>
  <si>
    <t>YLD.PR.B</t>
  </si>
  <si>
    <t>ASC.PR.A</t>
  </si>
  <si>
    <t>YLD.PR.A</t>
  </si>
  <si>
    <t>HPF.PR.B</t>
  </si>
  <si>
    <t>HPF.PR.A</t>
  </si>
  <si>
    <t>CM.PR.P</t>
  </si>
  <si>
    <t>*</t>
  </si>
  <si>
    <t>FTU.PR.A</t>
  </si>
  <si>
    <t>W.PR.H</t>
  </si>
  <si>
    <t>PWF.PR.E</t>
  </si>
  <si>
    <t>BMO.PR.H</t>
  </si>
  <si>
    <t>CGQ.E</t>
  </si>
  <si>
    <t>STQ.E</t>
  </si>
  <si>
    <t>LB.PR.E</t>
  </si>
  <si>
    <t>Pfd-3n</t>
  </si>
  <si>
    <t>SPL.A</t>
  </si>
  <si>
    <t>FTS.PR.E</t>
  </si>
  <si>
    <t>AR.PR.B</t>
  </si>
  <si>
    <t>TCA.PR.X</t>
  </si>
  <si>
    <t>ELF.PR.F</t>
  </si>
  <si>
    <t>Pfd-2(low)n</t>
  </si>
  <si>
    <t>BNS.PR.J</t>
  </si>
  <si>
    <t>TCA.PR.Y</t>
  </si>
  <si>
    <t>GWO.PR.G</t>
  </si>
  <si>
    <t>RY.PR.W</t>
  </si>
  <si>
    <t>CM.PR.G</t>
  </si>
  <si>
    <t>CM.PR.H</t>
  </si>
  <si>
    <t>CGI.PR.B</t>
  </si>
  <si>
    <t>MFC.PR.B</t>
  </si>
  <si>
    <t>SLF.PR.A</t>
  </si>
  <si>
    <t>WN.PR.C</t>
  </si>
  <si>
    <t>BNS.PR.K</t>
  </si>
  <si>
    <t>NA.PR.L</t>
  </si>
  <si>
    <t>HSB.PR.C</t>
  </si>
  <si>
    <t>WN.PR.D</t>
  </si>
  <si>
    <t>BSD.PR.A</t>
  </si>
  <si>
    <t>POW.PR.D</t>
  </si>
  <si>
    <t>PWF.PR.K</t>
  </si>
  <si>
    <t>GWO.PR.H</t>
  </si>
  <si>
    <t>BPO.PR.J</t>
  </si>
  <si>
    <t>SLF.PR.B</t>
  </si>
  <si>
    <t>TD.PR.O</t>
  </si>
  <si>
    <t>HSB.PR.D</t>
  </si>
  <si>
    <t>BPO.PR.H</t>
  </si>
  <si>
    <t>NSI.PR.D</t>
  </si>
  <si>
    <t>PWF.PR.L</t>
  </si>
  <si>
    <t>BNA.PR.B</t>
  </si>
  <si>
    <t>DBC.PR.A</t>
  </si>
  <si>
    <t>Pfd-3(low)</t>
  </si>
  <si>
    <t>MFC.PR.A</t>
  </si>
  <si>
    <t>BPO.PR.K</t>
  </si>
  <si>
    <t>CGI.PR.C</t>
  </si>
  <si>
    <t>BAM.PR.J</t>
  </si>
  <si>
    <t>BBD.PR.C</t>
  </si>
  <si>
    <t>NTL.PR.G</t>
  </si>
  <si>
    <t>IQW.PR.D</t>
  </si>
  <si>
    <t>BBD.PR.D</t>
  </si>
  <si>
    <t>CCS.PR.A</t>
  </si>
  <si>
    <t>NTL.PR.F</t>
  </si>
  <si>
    <t>BBD.PR.B</t>
  </si>
  <si>
    <t>WN.PR.E</t>
  </si>
  <si>
    <t>BPP.PR.J</t>
  </si>
  <si>
    <t>RY.PR.B</t>
  </si>
  <si>
    <t>IAG.PR.A</t>
  </si>
  <si>
    <t>FAL.PR.B</t>
  </si>
  <si>
    <t>BPP.PR.M</t>
  </si>
  <si>
    <t>FAL.PR.A</t>
  </si>
  <si>
    <t>FAL.PR.F</t>
  </si>
  <si>
    <t>GWO.PR.I</t>
  </si>
  <si>
    <t>BPP.PR.G</t>
  </si>
  <si>
    <t>BC.PR.B</t>
  </si>
  <si>
    <t>RY.PR.A</t>
  </si>
  <si>
    <t>SLF.PR.C</t>
  </si>
  <si>
    <t>BCE.PR.Z</t>
  </si>
  <si>
    <t>MFC.PR.C</t>
  </si>
  <si>
    <t>BCE.PR.R</t>
  </si>
  <si>
    <t>BCE.PR.S</t>
  </si>
  <si>
    <t>BAM.PR.K</t>
  </si>
  <si>
    <t>BAM.PR.B</t>
  </si>
  <si>
    <t>BCE.PR.A</t>
  </si>
  <si>
    <t>BCE.PR.Y</t>
  </si>
  <si>
    <t>BC.PR.C</t>
  </si>
  <si>
    <t>POW.PR.F</t>
  </si>
  <si>
    <t>BAM.PR.E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</si>
</sst>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%"/>
    <numFmt numFmtId="166" formatCode="0.000000"/>
    <numFmt numFmtId="167" formatCode="0.00000"/>
    <numFmt numFmtId="168" formatCode="[$-409]dddd\,\ mmmm\ dd\,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4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164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Relative Gross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projectedCallEffects!$AG$1</c:f>
              <c:strCache>
                <c:ptCount val="1"/>
                <c:pt idx="0">
                  <c:v>DPS.UN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projectedCallEffects!$AG$2:$AG$56</c:f>
              <c:numCache>
                <c:ptCount val="55"/>
                <c:pt idx="0">
                  <c:v>100</c:v>
                </c:pt>
                <c:pt idx="1">
                  <c:v>99.90257820962178</c:v>
                </c:pt>
                <c:pt idx="2">
                  <c:v>99.68172566351572</c:v>
                </c:pt>
                <c:pt idx="3">
                  <c:v>99.48040820848554</c:v>
                </c:pt>
                <c:pt idx="4">
                  <c:v>99.2749298864762</c:v>
                </c:pt>
                <c:pt idx="5">
                  <c:v>99.21482918666878</c:v>
                </c:pt>
                <c:pt idx="6">
                  <c:v>99.10003412652694</c:v>
                </c:pt>
                <c:pt idx="7">
                  <c:v>98.82057608580084</c:v>
                </c:pt>
                <c:pt idx="8">
                  <c:v>98.43678570241048</c:v>
                </c:pt>
                <c:pt idx="9">
                  <c:v>98.22881953666086</c:v>
                </c:pt>
                <c:pt idx="10">
                  <c:v>97.91483307346472</c:v>
                </c:pt>
                <c:pt idx="11">
                  <c:v>97.91431199958204</c:v>
                </c:pt>
                <c:pt idx="12">
                  <c:v>97.76849845554678</c:v>
                </c:pt>
                <c:pt idx="13">
                  <c:v>97.43643931976348</c:v>
                </c:pt>
                <c:pt idx="14">
                  <c:v>97.06102477291829</c:v>
                </c:pt>
                <c:pt idx="15">
                  <c:v>97.0267146668591</c:v>
                </c:pt>
                <c:pt idx="16">
                  <c:v>96.65319551870381</c:v>
                </c:pt>
                <c:pt idx="17">
                  <c:v>96.48270671415693</c:v>
                </c:pt>
                <c:pt idx="18">
                  <c:v>96.34178322109871</c:v>
                </c:pt>
                <c:pt idx="19">
                  <c:v>96.0536116016121</c:v>
                </c:pt>
                <c:pt idx="20">
                  <c:v>95.78328025827983</c:v>
                </c:pt>
                <c:pt idx="21">
                  <c:v>95.6666237396061</c:v>
                </c:pt>
                <c:pt idx="22">
                  <c:v>95.48081191003892</c:v>
                </c:pt>
                <c:pt idx="23">
                  <c:v>95.28922044021508</c:v>
                </c:pt>
                <c:pt idx="24">
                  <c:v>95.18066414501475</c:v>
                </c:pt>
                <c:pt idx="25">
                  <c:v>94.97039283547794</c:v>
                </c:pt>
                <c:pt idx="26">
                  <c:v>94.77583629873159</c:v>
                </c:pt>
                <c:pt idx="27">
                  <c:v>94.6538294363676</c:v>
                </c:pt>
                <c:pt idx="28">
                  <c:v>94.50648301449849</c:v>
                </c:pt>
                <c:pt idx="29">
                  <c:v>94.42912225896958</c:v>
                </c:pt>
                <c:pt idx="30">
                  <c:v>94.35111266869795</c:v>
                </c:pt>
                <c:pt idx="31">
                  <c:v>94.16991698519521</c:v>
                </c:pt>
                <c:pt idx="32">
                  <c:v>93.82251067308012</c:v>
                </c:pt>
                <c:pt idx="33">
                  <c:v>93.66738945090472</c:v>
                </c:pt>
                <c:pt idx="34">
                  <c:v>93.57769780290715</c:v>
                </c:pt>
                <c:pt idx="35">
                  <c:v>93.37740934937578</c:v>
                </c:pt>
                <c:pt idx="36">
                  <c:v>93.10888336711844</c:v>
                </c:pt>
                <c:pt idx="37">
                  <c:v>92.89964195278681</c:v>
                </c:pt>
                <c:pt idx="38">
                  <c:v>92.7955891951221</c:v>
                </c:pt>
                <c:pt idx="39">
                  <c:v>92.59632775474009</c:v>
                </c:pt>
                <c:pt idx="40">
                  <c:v>92.41722819605617</c:v>
                </c:pt>
                <c:pt idx="41">
                  <c:v>92.19004935474238</c:v>
                </c:pt>
                <c:pt idx="42">
                  <c:v>91.89544579205408</c:v>
                </c:pt>
                <c:pt idx="43">
                  <c:v>91.55436432284397</c:v>
                </c:pt>
                <c:pt idx="44">
                  <c:v>91.23972229448101</c:v>
                </c:pt>
                <c:pt idx="45">
                  <c:v>91.01211654667634</c:v>
                </c:pt>
                <c:pt idx="46">
                  <c:v>90.87616895142351</c:v>
                </c:pt>
                <c:pt idx="47">
                  <c:v>90.6687332542733</c:v>
                </c:pt>
                <c:pt idx="48">
                  <c:v>90.398598511254</c:v>
                </c:pt>
                <c:pt idx="49">
                  <c:v>90.3694751588885</c:v>
                </c:pt>
                <c:pt idx="50">
                  <c:v>90.31844483861606</c:v>
                </c:pt>
                <c:pt idx="51">
                  <c:v>90.17005954597532</c:v>
                </c:pt>
                <c:pt idx="52">
                  <c:v>90.03115870866257</c:v>
                </c:pt>
                <c:pt idx="53">
                  <c:v>89.92632370948085</c:v>
                </c:pt>
                <c:pt idx="54">
                  <c:v>89.72519600881881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projectedCallEffects!$AH$2:$AH$56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99.69492030924718</c:v>
                </c:pt>
                <c:pt idx="3">
                  <c:v>99.69492030924718</c:v>
                </c:pt>
                <c:pt idx="4">
                  <c:v>99.41153807760138</c:v>
                </c:pt>
                <c:pt idx="5">
                  <c:v>99.33215321076105</c:v>
                </c:pt>
                <c:pt idx="6">
                  <c:v>99.18413382219447</c:v>
                </c:pt>
                <c:pt idx="7">
                  <c:v>98.82748962487709</c:v>
                </c:pt>
                <c:pt idx="8">
                  <c:v>98.3357930503027</c:v>
                </c:pt>
                <c:pt idx="9">
                  <c:v>98.06805359976589</c:v>
                </c:pt>
                <c:pt idx="10">
                  <c:v>98.06805359976589</c:v>
                </c:pt>
                <c:pt idx="11">
                  <c:v>98.06805359976589</c:v>
                </c:pt>
                <c:pt idx="12">
                  <c:v>97.90812623916335</c:v>
                </c:pt>
                <c:pt idx="13">
                  <c:v>97.48689013438783</c:v>
                </c:pt>
                <c:pt idx="14">
                  <c:v>97.48689013438783</c:v>
                </c:pt>
                <c:pt idx="15">
                  <c:v>97.48689013438783</c:v>
                </c:pt>
                <c:pt idx="16">
                  <c:v>97.00337599311021</c:v>
                </c:pt>
                <c:pt idx="17">
                  <c:v>96.78375042120797</c:v>
                </c:pt>
                <c:pt idx="18">
                  <c:v>96.65339379395097</c:v>
                </c:pt>
                <c:pt idx="19">
                  <c:v>96.26521390253262</c:v>
                </c:pt>
                <c:pt idx="20">
                  <c:v>96.02447088126831</c:v>
                </c:pt>
                <c:pt idx="21">
                  <c:v>95.87798527095183</c:v>
                </c:pt>
                <c:pt idx="22">
                  <c:v>95.63586091616514</c:v>
                </c:pt>
                <c:pt idx="23">
                  <c:v>95.39872139709398</c:v>
                </c:pt>
                <c:pt idx="24">
                  <c:v>95.3035207721765</c:v>
                </c:pt>
                <c:pt idx="25">
                  <c:v>95.12385426692232</c:v>
                </c:pt>
                <c:pt idx="26">
                  <c:v>94.87903357925235</c:v>
                </c:pt>
                <c:pt idx="27">
                  <c:v>94.72234274292956</c:v>
                </c:pt>
                <c:pt idx="28">
                  <c:v>94.53931334898712</c:v>
                </c:pt>
                <c:pt idx="29">
                  <c:v>94.44152799198447</c:v>
                </c:pt>
                <c:pt idx="30">
                  <c:v>94.3436450616429</c:v>
                </c:pt>
                <c:pt idx="31">
                  <c:v>94.10390854853246</c:v>
                </c:pt>
                <c:pt idx="32">
                  <c:v>93.6725918664789</c:v>
                </c:pt>
                <c:pt idx="33">
                  <c:v>93.45722362758015</c:v>
                </c:pt>
                <c:pt idx="34">
                  <c:v>93.38826504557933</c:v>
                </c:pt>
                <c:pt idx="35">
                  <c:v>93.38826504557933</c:v>
                </c:pt>
                <c:pt idx="36">
                  <c:v>93.38826504557933</c:v>
                </c:pt>
                <c:pt idx="37">
                  <c:v>93.12543362004568</c:v>
                </c:pt>
                <c:pt idx="38">
                  <c:v>92.87264480742752</c:v>
                </c:pt>
                <c:pt idx="39">
                  <c:v>92.59954448355992</c:v>
                </c:pt>
                <c:pt idx="40">
                  <c:v>92.35334213095793</c:v>
                </c:pt>
                <c:pt idx="41">
                  <c:v>92.0506654711546</c:v>
                </c:pt>
                <c:pt idx="42">
                  <c:v>91.66478449502432</c:v>
                </c:pt>
                <c:pt idx="43">
                  <c:v>91.24303019071527</c:v>
                </c:pt>
                <c:pt idx="44">
                  <c:v>90.85376349234221</c:v>
                </c:pt>
                <c:pt idx="45">
                  <c:v>90.56962648368503</c:v>
                </c:pt>
                <c:pt idx="46">
                  <c:v>90.42841358863483</c:v>
                </c:pt>
                <c:pt idx="47">
                  <c:v>90.17170048604852</c:v>
                </c:pt>
                <c:pt idx="48">
                  <c:v>90.17170048604852</c:v>
                </c:pt>
                <c:pt idx="49">
                  <c:v>90.1353816808431</c:v>
                </c:pt>
                <c:pt idx="50">
                  <c:v>90.07216131932165</c:v>
                </c:pt>
                <c:pt idx="51">
                  <c:v>89.86181524537568</c:v>
                </c:pt>
                <c:pt idx="52">
                  <c:v>89.68886334054616</c:v>
                </c:pt>
                <c:pt idx="53">
                  <c:v>89.55759854821768</c:v>
                </c:pt>
                <c:pt idx="54">
                  <c:v>89.55759854821768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projectedCallEffects!$AI$2:$AI$56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99.69940916926701</c:v>
                </c:pt>
                <c:pt idx="19">
                  <c:v>99.0780623649421</c:v>
                </c:pt>
                <c:pt idx="20">
                  <c:v>98.51126858040699</c:v>
                </c:pt>
                <c:pt idx="21">
                  <c:v>98.28111715840619</c:v>
                </c:pt>
                <c:pt idx="22">
                  <c:v>97.90294819148741</c:v>
                </c:pt>
                <c:pt idx="23">
                  <c:v>97.5324353704057</c:v>
                </c:pt>
                <c:pt idx="24">
                  <c:v>97.5324353704057</c:v>
                </c:pt>
                <c:pt idx="25">
                  <c:v>97.10511396923656</c:v>
                </c:pt>
                <c:pt idx="26">
                  <c:v>97.10511396923656</c:v>
                </c:pt>
                <c:pt idx="27">
                  <c:v>96.86157190981741</c:v>
                </c:pt>
                <c:pt idx="28">
                  <c:v>96.57098656953225</c:v>
                </c:pt>
                <c:pt idx="29">
                  <c:v>96.57098656953225</c:v>
                </c:pt>
                <c:pt idx="30">
                  <c:v>96.57098656953225</c:v>
                </c:pt>
                <c:pt idx="31">
                  <c:v>96.57098656953225</c:v>
                </c:pt>
                <c:pt idx="32">
                  <c:v>95.88796544048898</c:v>
                </c:pt>
                <c:pt idx="33">
                  <c:v>95.55671783117852</c:v>
                </c:pt>
                <c:pt idx="34">
                  <c:v>95.55671783117852</c:v>
                </c:pt>
                <c:pt idx="35">
                  <c:v>95.55671783117852</c:v>
                </c:pt>
                <c:pt idx="36">
                  <c:v>94.92004881959886</c:v>
                </c:pt>
                <c:pt idx="37">
                  <c:v>94.92004881959886</c:v>
                </c:pt>
                <c:pt idx="38">
                  <c:v>94.92004881959886</c:v>
                </c:pt>
                <c:pt idx="39">
                  <c:v>94.51173699897028</c:v>
                </c:pt>
                <c:pt idx="40">
                  <c:v>94.51173699897028</c:v>
                </c:pt>
                <c:pt idx="41">
                  <c:v>94.03012149025238</c:v>
                </c:pt>
                <c:pt idx="42">
                  <c:v>94.03012149025238</c:v>
                </c:pt>
                <c:pt idx="43">
                  <c:v>93.3750571866519</c:v>
                </c:pt>
                <c:pt idx="44">
                  <c:v>92.78378462908243</c:v>
                </c:pt>
                <c:pt idx="45">
                  <c:v>92.78378462908243</c:v>
                </c:pt>
                <c:pt idx="46">
                  <c:v>92.56575917788952</c:v>
                </c:pt>
                <c:pt idx="47">
                  <c:v>92.56575917788952</c:v>
                </c:pt>
                <c:pt idx="48">
                  <c:v>91.99041910536053</c:v>
                </c:pt>
                <c:pt idx="49">
                  <c:v>91.93427465480488</c:v>
                </c:pt>
                <c:pt idx="50">
                  <c:v>91.93427465480488</c:v>
                </c:pt>
                <c:pt idx="51">
                  <c:v>91.61260834066704</c:v>
                </c:pt>
                <c:pt idx="52">
                  <c:v>91.61260834066704</c:v>
                </c:pt>
                <c:pt idx="53">
                  <c:v>91.61260834066704</c:v>
                </c:pt>
                <c:pt idx="54">
                  <c:v>91.19343285051782</c:v>
                </c:pt>
              </c:numCache>
            </c:numRef>
          </c:yVal>
          <c:smooth val="1"/>
        </c:ser>
        <c:axId val="55038182"/>
        <c:axId val="25581591"/>
      </c:scatterChart>
      <c:val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1591"/>
        <c:crosses val="autoZero"/>
        <c:crossBetween val="midCat"/>
        <c:dispUnits/>
      </c:val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Dividends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8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Projected Absolute Net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projectedCallEffects!$AL$2:$AL$56</c:f>
              <c:numCache>
                <c:ptCount val="55"/>
                <c:pt idx="0">
                  <c:v>1.11</c:v>
                </c:pt>
                <c:pt idx="1">
                  <c:v>1.1089186181268018</c:v>
                </c:pt>
                <c:pt idx="2">
                  <c:v>1.1064671548650247</c:v>
                </c:pt>
                <c:pt idx="3">
                  <c:v>1.1042325311141896</c:v>
                </c:pt>
                <c:pt idx="4">
                  <c:v>1.101951721739886</c:v>
                </c:pt>
                <c:pt idx="5">
                  <c:v>1.1012846039720237</c:v>
                </c:pt>
                <c:pt idx="6">
                  <c:v>1.100010378804449</c:v>
                </c:pt>
                <c:pt idx="7">
                  <c:v>1.0969083945523894</c:v>
                </c:pt>
                <c:pt idx="8">
                  <c:v>1.0926483212967564</c:v>
                </c:pt>
                <c:pt idx="9">
                  <c:v>1.0903398968569358</c:v>
                </c:pt>
                <c:pt idx="10">
                  <c:v>1.0868546471154585</c:v>
                </c:pt>
                <c:pt idx="11">
                  <c:v>1.0868488631953608</c:v>
                </c:pt>
                <c:pt idx="12">
                  <c:v>1.0852303328565693</c:v>
                </c:pt>
                <c:pt idx="13">
                  <c:v>1.0815444764493747</c:v>
                </c:pt>
                <c:pt idx="14">
                  <c:v>1.0773773749793931</c:v>
                </c:pt>
                <c:pt idx="15">
                  <c:v>1.0769965328021363</c:v>
                </c:pt>
                <c:pt idx="16">
                  <c:v>1.0728504702576125</c:v>
                </c:pt>
                <c:pt idx="17">
                  <c:v>1.070958044527142</c:v>
                </c:pt>
                <c:pt idx="18">
                  <c:v>1.0693937937541957</c:v>
                </c:pt>
                <c:pt idx="19">
                  <c:v>1.0661950887778944</c:v>
                </c:pt>
                <c:pt idx="20">
                  <c:v>1.0631944108669062</c:v>
                </c:pt>
                <c:pt idx="21">
                  <c:v>1.0618995235096278</c:v>
                </c:pt>
                <c:pt idx="22">
                  <c:v>1.0598370122014322</c:v>
                </c:pt>
                <c:pt idx="23">
                  <c:v>1.0577103468863875</c:v>
                </c:pt>
                <c:pt idx="24">
                  <c:v>1.0565053720096638</c:v>
                </c:pt>
                <c:pt idx="25">
                  <c:v>1.0541713604738052</c:v>
                </c:pt>
                <c:pt idx="26">
                  <c:v>1.0520117829159208</c:v>
                </c:pt>
                <c:pt idx="27">
                  <c:v>1.0506575067436805</c:v>
                </c:pt>
                <c:pt idx="28">
                  <c:v>1.0490219614609333</c:v>
                </c:pt>
                <c:pt idx="29">
                  <c:v>1.0481632570745625</c:v>
                </c:pt>
                <c:pt idx="30">
                  <c:v>1.0472973506225474</c:v>
                </c:pt>
                <c:pt idx="31">
                  <c:v>1.045286078535667</c:v>
                </c:pt>
                <c:pt idx="32">
                  <c:v>1.0414298684711893</c:v>
                </c:pt>
                <c:pt idx="33">
                  <c:v>1.0397080229050426</c:v>
                </c:pt>
                <c:pt idx="34">
                  <c:v>1.0387124456122694</c:v>
                </c:pt>
                <c:pt idx="35">
                  <c:v>1.0364892437780713</c:v>
                </c:pt>
                <c:pt idx="36">
                  <c:v>1.0335086053750147</c:v>
                </c:pt>
                <c:pt idx="37">
                  <c:v>1.0311860256759338</c:v>
                </c:pt>
                <c:pt idx="38">
                  <c:v>1.0300310400658554</c:v>
                </c:pt>
                <c:pt idx="39">
                  <c:v>1.027819238077615</c:v>
                </c:pt>
                <c:pt idx="40">
                  <c:v>1.0258312329762236</c:v>
                </c:pt>
                <c:pt idx="41">
                  <c:v>1.0233095478376406</c:v>
                </c:pt>
                <c:pt idx="42">
                  <c:v>1.0200394482918003</c:v>
                </c:pt>
                <c:pt idx="43">
                  <c:v>1.0162534439835682</c:v>
                </c:pt>
                <c:pt idx="44">
                  <c:v>1.0127609174687393</c:v>
                </c:pt>
                <c:pt idx="45">
                  <c:v>1.0102344936681076</c:v>
                </c:pt>
                <c:pt idx="46">
                  <c:v>1.008725475360801</c:v>
                </c:pt>
                <c:pt idx="47">
                  <c:v>1.0064229391224337</c:v>
                </c:pt>
                <c:pt idx="48">
                  <c:v>1.0034244434749195</c:v>
                </c:pt>
                <c:pt idx="49">
                  <c:v>1.0031011742636624</c:v>
                </c:pt>
                <c:pt idx="50">
                  <c:v>1.0025347377086384</c:v>
                </c:pt>
                <c:pt idx="51">
                  <c:v>1.000887660960326</c:v>
                </c:pt>
                <c:pt idx="52">
                  <c:v>0.9993458616661546</c:v>
                </c:pt>
                <c:pt idx="53">
                  <c:v>0.9981821931752376</c:v>
                </c:pt>
                <c:pt idx="54">
                  <c:v>0.995949675697889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projectedCallEffects!$AM$2:$AM$56</c:f>
              <c:numCache>
                <c:ptCount val="55"/>
                <c:pt idx="0">
                  <c:v>1.11</c:v>
                </c:pt>
                <c:pt idx="1">
                  <c:v>1.11</c:v>
                </c:pt>
                <c:pt idx="2">
                  <c:v>1.1066136154326438</c:v>
                </c:pt>
                <c:pt idx="3">
                  <c:v>1.1066136154326438</c:v>
                </c:pt>
                <c:pt idx="4">
                  <c:v>1.1034680726613755</c:v>
                </c:pt>
                <c:pt idx="5">
                  <c:v>1.1025869006394478</c:v>
                </c:pt>
                <c:pt idx="6">
                  <c:v>1.1009438854263587</c:v>
                </c:pt>
                <c:pt idx="7">
                  <c:v>1.096985134836136</c:v>
                </c:pt>
                <c:pt idx="8">
                  <c:v>1.09152730285836</c:v>
                </c:pt>
                <c:pt idx="9">
                  <c:v>1.0885553949574014</c:v>
                </c:pt>
                <c:pt idx="10">
                  <c:v>1.0885553949574014</c:v>
                </c:pt>
                <c:pt idx="11">
                  <c:v>1.0885553949574014</c:v>
                </c:pt>
                <c:pt idx="12">
                  <c:v>1.0867802012547134</c:v>
                </c:pt>
                <c:pt idx="13">
                  <c:v>1.082104480491705</c:v>
                </c:pt>
                <c:pt idx="14">
                  <c:v>1.082104480491705</c:v>
                </c:pt>
                <c:pt idx="15">
                  <c:v>1.082104480491705</c:v>
                </c:pt>
                <c:pt idx="16">
                  <c:v>1.0767374735235236</c:v>
                </c:pt>
                <c:pt idx="17">
                  <c:v>1.0742996296754086</c:v>
                </c:pt>
                <c:pt idx="18">
                  <c:v>1.0728526711128559</c:v>
                </c:pt>
                <c:pt idx="19">
                  <c:v>1.0685438743181122</c:v>
                </c:pt>
                <c:pt idx="20">
                  <c:v>1.0658716267820783</c:v>
                </c:pt>
                <c:pt idx="21">
                  <c:v>1.0642456365075654</c:v>
                </c:pt>
                <c:pt idx="22">
                  <c:v>1.061558056169433</c:v>
                </c:pt>
                <c:pt idx="23">
                  <c:v>1.0589258075077432</c:v>
                </c:pt>
                <c:pt idx="24">
                  <c:v>1.0578690805711592</c:v>
                </c:pt>
                <c:pt idx="25">
                  <c:v>1.0558747823628378</c:v>
                </c:pt>
                <c:pt idx="26">
                  <c:v>1.0531572727297012</c:v>
                </c:pt>
                <c:pt idx="27">
                  <c:v>1.0514180044465182</c:v>
                </c:pt>
                <c:pt idx="28">
                  <c:v>1.0493863781737571</c:v>
                </c:pt>
                <c:pt idx="29">
                  <c:v>1.0483009607110276</c:v>
                </c:pt>
                <c:pt idx="30">
                  <c:v>1.0472144601842364</c:v>
                </c:pt>
                <c:pt idx="31">
                  <c:v>1.0445533848887103</c:v>
                </c:pt>
                <c:pt idx="32">
                  <c:v>1.039765769717916</c:v>
                </c:pt>
                <c:pt idx="33">
                  <c:v>1.0373751822661397</c:v>
                </c:pt>
                <c:pt idx="34">
                  <c:v>1.0366097420059306</c:v>
                </c:pt>
                <c:pt idx="35">
                  <c:v>1.0366097420059306</c:v>
                </c:pt>
                <c:pt idx="36">
                  <c:v>1.0366097420059306</c:v>
                </c:pt>
                <c:pt idx="37">
                  <c:v>1.033692313182507</c:v>
                </c:pt>
                <c:pt idx="38">
                  <c:v>1.0308863573624456</c:v>
                </c:pt>
                <c:pt idx="39">
                  <c:v>1.0278549437675153</c:v>
                </c:pt>
                <c:pt idx="40">
                  <c:v>1.025122097653633</c:v>
                </c:pt>
                <c:pt idx="41">
                  <c:v>1.021762386729816</c:v>
                </c:pt>
                <c:pt idx="42">
                  <c:v>1.01747910789477</c:v>
                </c:pt>
                <c:pt idx="43">
                  <c:v>1.0127976351169397</c:v>
                </c:pt>
                <c:pt idx="44">
                  <c:v>1.0084767747649988</c:v>
                </c:pt>
                <c:pt idx="45">
                  <c:v>1.0053228539689039</c:v>
                </c:pt>
                <c:pt idx="46">
                  <c:v>1.0037553908338466</c:v>
                </c:pt>
                <c:pt idx="47">
                  <c:v>1.0009058753951385</c:v>
                </c:pt>
                <c:pt idx="48">
                  <c:v>1.0009058753951385</c:v>
                </c:pt>
                <c:pt idx="49">
                  <c:v>1.0005027366573584</c:v>
                </c:pt>
                <c:pt idx="50">
                  <c:v>0.9998009906444705</c:v>
                </c:pt>
                <c:pt idx="51">
                  <c:v>0.9974661492236702</c:v>
                </c:pt>
                <c:pt idx="52">
                  <c:v>0.9955463830800625</c:v>
                </c:pt>
                <c:pt idx="53">
                  <c:v>0.9940893438852164</c:v>
                </c:pt>
                <c:pt idx="54">
                  <c:v>0.9940893438852164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projectedCallEffects!$AN$2:$AN$56</c:f>
              <c:numCache>
                <c:ptCount val="55"/>
                <c:pt idx="0">
                  <c:v>1.19</c:v>
                </c:pt>
                <c:pt idx="1">
                  <c:v>1.19</c:v>
                </c:pt>
                <c:pt idx="2">
                  <c:v>1.19</c:v>
                </c:pt>
                <c:pt idx="3">
                  <c:v>1.19</c:v>
                </c:pt>
                <c:pt idx="4">
                  <c:v>1.19</c:v>
                </c:pt>
                <c:pt idx="5">
                  <c:v>1.19</c:v>
                </c:pt>
                <c:pt idx="6">
                  <c:v>1.19</c:v>
                </c:pt>
                <c:pt idx="7">
                  <c:v>1.19</c:v>
                </c:pt>
                <c:pt idx="8">
                  <c:v>1.19</c:v>
                </c:pt>
                <c:pt idx="9">
                  <c:v>1.19</c:v>
                </c:pt>
                <c:pt idx="10">
                  <c:v>1.19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1.19</c:v>
                </c:pt>
                <c:pt idx="18">
                  <c:v>1.1864229691142774</c:v>
                </c:pt>
                <c:pt idx="19">
                  <c:v>1.1790289421428108</c:v>
                </c:pt>
                <c:pt idx="20">
                  <c:v>1.172284096106843</c:v>
                </c:pt>
                <c:pt idx="21">
                  <c:v>1.1695452941850335</c:v>
                </c:pt>
                <c:pt idx="22">
                  <c:v>1.1650450834787</c:v>
                </c:pt>
                <c:pt idx="23">
                  <c:v>1.1606359809078277</c:v>
                </c:pt>
                <c:pt idx="24">
                  <c:v>1.1606359809078277</c:v>
                </c:pt>
                <c:pt idx="25">
                  <c:v>1.155550856233915</c:v>
                </c:pt>
                <c:pt idx="26">
                  <c:v>1.155550856233915</c:v>
                </c:pt>
                <c:pt idx="27">
                  <c:v>1.1526527057268272</c:v>
                </c:pt>
                <c:pt idx="28">
                  <c:v>1.1491947401774336</c:v>
                </c:pt>
                <c:pt idx="29">
                  <c:v>1.1491947401774336</c:v>
                </c:pt>
                <c:pt idx="30">
                  <c:v>1.1491947401774336</c:v>
                </c:pt>
                <c:pt idx="31">
                  <c:v>1.1491947401774336</c:v>
                </c:pt>
                <c:pt idx="32">
                  <c:v>1.1410667887418189</c:v>
                </c:pt>
                <c:pt idx="33">
                  <c:v>1.1371249421910243</c:v>
                </c:pt>
                <c:pt idx="34">
                  <c:v>1.1371249421910243</c:v>
                </c:pt>
                <c:pt idx="35">
                  <c:v>1.1371249421910243</c:v>
                </c:pt>
                <c:pt idx="36">
                  <c:v>1.1295485809532264</c:v>
                </c:pt>
                <c:pt idx="37">
                  <c:v>1.1295485809532264</c:v>
                </c:pt>
                <c:pt idx="38">
                  <c:v>1.1295485809532264</c:v>
                </c:pt>
                <c:pt idx="39">
                  <c:v>1.1246896702877462</c:v>
                </c:pt>
                <c:pt idx="40">
                  <c:v>1.1246896702877462</c:v>
                </c:pt>
                <c:pt idx="41">
                  <c:v>1.1189584457340032</c:v>
                </c:pt>
                <c:pt idx="42">
                  <c:v>1.1189584457340032</c:v>
                </c:pt>
                <c:pt idx="43">
                  <c:v>1.1111631805211575</c:v>
                </c:pt>
                <c:pt idx="44">
                  <c:v>1.104127037086081</c:v>
                </c:pt>
                <c:pt idx="45">
                  <c:v>1.104127037086081</c:v>
                </c:pt>
                <c:pt idx="46">
                  <c:v>1.1015325342168851</c:v>
                </c:pt>
                <c:pt idx="47">
                  <c:v>1.1015325342168851</c:v>
                </c:pt>
                <c:pt idx="48">
                  <c:v>1.0946859873537904</c:v>
                </c:pt>
                <c:pt idx="49">
                  <c:v>1.094017868392178</c:v>
                </c:pt>
                <c:pt idx="50">
                  <c:v>1.094017868392178</c:v>
                </c:pt>
                <c:pt idx="51">
                  <c:v>1.0901900392539376</c:v>
                </c:pt>
                <c:pt idx="52">
                  <c:v>1.0901900392539376</c:v>
                </c:pt>
                <c:pt idx="53">
                  <c:v>1.0901900392539376</c:v>
                </c:pt>
                <c:pt idx="54">
                  <c:v>1.085201850921162</c:v>
                </c:pt>
              </c:numCache>
            </c:numRef>
          </c:yVal>
          <c:smooth val="1"/>
        </c:ser>
        <c:axId val="28907728"/>
        <c:axId val="58842961"/>
      </c:scatterChart>
      <c:val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2961"/>
        <c:crosses val="autoZero"/>
        <c:crossBetween val="midCat"/>
        <c:dispUnits/>
      </c:valAx>
      <c:valAx>
        <c:axId val="588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Dividend Income per Share after 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Projected NAV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projectedCallEffects!$AQ$2:$AQ$56</c:f>
              <c:numCache>
                <c:ptCount val="55"/>
                <c:pt idx="0">
                  <c:v>23.43</c:v>
                </c:pt>
                <c:pt idx="1">
                  <c:v>23.428925906954316</c:v>
                </c:pt>
                <c:pt idx="2">
                  <c:v>23.42746607271862</c:v>
                </c:pt>
                <c:pt idx="3">
                  <c:v>23.425254705649305</c:v>
                </c:pt>
                <c:pt idx="4">
                  <c:v>23.426113198366323</c:v>
                </c:pt>
                <c:pt idx="5">
                  <c:v>23.42318722729731</c:v>
                </c:pt>
                <c:pt idx="6">
                  <c:v>23.4215940207826</c:v>
                </c:pt>
                <c:pt idx="7">
                  <c:v>23.416247438747277</c:v>
                </c:pt>
                <c:pt idx="8">
                  <c:v>23.408856703829738</c:v>
                </c:pt>
                <c:pt idx="9">
                  <c:v>23.40800655588401</c:v>
                </c:pt>
                <c:pt idx="10">
                  <c:v>23.40463419965184</c:v>
                </c:pt>
                <c:pt idx="11">
                  <c:v>23.404627080475723</c:v>
                </c:pt>
                <c:pt idx="12">
                  <c:v>23.401501853529357</c:v>
                </c:pt>
                <c:pt idx="13">
                  <c:v>23.39454627364763</c:v>
                </c:pt>
                <c:pt idx="14">
                  <c:v>23.387993518296252</c:v>
                </c:pt>
                <c:pt idx="15">
                  <c:v>23.3874389609411</c:v>
                </c:pt>
                <c:pt idx="16">
                  <c:v>23.378582520378895</c:v>
                </c:pt>
                <c:pt idx="17">
                  <c:v>23.37356538834895</c:v>
                </c:pt>
                <c:pt idx="18">
                  <c:v>23.367806514268366</c:v>
                </c:pt>
                <c:pt idx="19">
                  <c:v>23.35055650297322</c:v>
                </c:pt>
                <c:pt idx="20">
                  <c:v>23.337390617770847</c:v>
                </c:pt>
                <c:pt idx="21">
                  <c:v>23.328883334902354</c:v>
                </c:pt>
                <c:pt idx="22">
                  <c:v>23.316113476717337</c:v>
                </c:pt>
                <c:pt idx="23">
                  <c:v>23.30764690317312</c:v>
                </c:pt>
                <c:pt idx="24">
                  <c:v>23.29759958086549</c:v>
                </c:pt>
                <c:pt idx="25">
                  <c:v>23.289271170732615</c:v>
                </c:pt>
                <c:pt idx="26">
                  <c:v>23.28367400881747</c:v>
                </c:pt>
                <c:pt idx="27">
                  <c:v>23.276268494856087</c:v>
                </c:pt>
                <c:pt idx="28">
                  <c:v>23.26948410818349</c:v>
                </c:pt>
                <c:pt idx="29">
                  <c:v>23.26422912711066</c:v>
                </c:pt>
                <c:pt idx="30">
                  <c:v>23.261587600579674</c:v>
                </c:pt>
                <c:pt idx="31">
                  <c:v>23.256724087154304</c:v>
                </c:pt>
                <c:pt idx="32">
                  <c:v>23.236589978373228</c:v>
                </c:pt>
                <c:pt idx="33">
                  <c:v>23.227437867589643</c:v>
                </c:pt>
                <c:pt idx="34">
                  <c:v>23.209634079798906</c:v>
                </c:pt>
                <c:pt idx="35">
                  <c:v>23.2025785763749</c:v>
                </c:pt>
                <c:pt idx="36">
                  <c:v>23.19435559968276</c:v>
                </c:pt>
                <c:pt idx="37">
                  <c:v>23.187248919949475</c:v>
                </c:pt>
                <c:pt idx="38">
                  <c:v>23.1797987998896</c:v>
                </c:pt>
                <c:pt idx="39">
                  <c:v>23.16735490790229</c:v>
                </c:pt>
                <c:pt idx="40">
                  <c:v>23.15551087350747</c:v>
                </c:pt>
                <c:pt idx="41">
                  <c:v>23.143827264306722</c:v>
                </c:pt>
                <c:pt idx="42">
                  <c:v>23.128951128820503</c:v>
                </c:pt>
                <c:pt idx="43">
                  <c:v>23.112489577968173</c:v>
                </c:pt>
                <c:pt idx="44">
                  <c:v>23.09261513149236</c:v>
                </c:pt>
                <c:pt idx="45">
                  <c:v>23.08175700090005</c:v>
                </c:pt>
                <c:pt idx="46">
                  <c:v>23.070183979045108</c:v>
                </c:pt>
                <c:pt idx="47">
                  <c:v>23.058795212548024</c:v>
                </c:pt>
                <c:pt idx="48">
                  <c:v>23.044322240463238</c:v>
                </c:pt>
                <c:pt idx="49">
                  <c:v>23.03493698441394</c:v>
                </c:pt>
                <c:pt idx="50">
                  <c:v>23.02655940996773</c:v>
                </c:pt>
                <c:pt idx="51">
                  <c:v>23.01720158259528</c:v>
                </c:pt>
                <c:pt idx="52">
                  <c:v>23.006176561416737</c:v>
                </c:pt>
                <c:pt idx="53">
                  <c:v>22.994688209405908</c:v>
                </c:pt>
                <c:pt idx="54">
                  <c:v>22.978614492540277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projectedCallEffects!$AR$2:$AR$56</c:f>
              <c:numCache>
                <c:ptCount val="55"/>
                <c:pt idx="0">
                  <c:v>23.07</c:v>
                </c:pt>
                <c:pt idx="1">
                  <c:v>23.07</c:v>
                </c:pt>
                <c:pt idx="2">
                  <c:v>23.06801620706693</c:v>
                </c:pt>
                <c:pt idx="3">
                  <c:v>23.06801620706693</c:v>
                </c:pt>
                <c:pt idx="4">
                  <c:v>23.069179603109806</c:v>
                </c:pt>
                <c:pt idx="5">
                  <c:v>23.06537878866768</c:v>
                </c:pt>
                <c:pt idx="6">
                  <c:v>23.063358205056733</c:v>
                </c:pt>
                <c:pt idx="7">
                  <c:v>23.056644572599303</c:v>
                </c:pt>
                <c:pt idx="8">
                  <c:v>23.04732116725811</c:v>
                </c:pt>
                <c:pt idx="9">
                  <c:v>23.046242457222704</c:v>
                </c:pt>
                <c:pt idx="10">
                  <c:v>23.046242457222704</c:v>
                </c:pt>
                <c:pt idx="11">
                  <c:v>23.046242457222704</c:v>
                </c:pt>
                <c:pt idx="12">
                  <c:v>23.04287246804157</c:v>
                </c:pt>
                <c:pt idx="13">
                  <c:v>23.034195898927134</c:v>
                </c:pt>
                <c:pt idx="14">
                  <c:v>23.034195898927134</c:v>
                </c:pt>
                <c:pt idx="15">
                  <c:v>23.034195898927134</c:v>
                </c:pt>
                <c:pt idx="16">
                  <c:v>23.022956739832193</c:v>
                </c:pt>
                <c:pt idx="17">
                  <c:v>23.016614566843487</c:v>
                </c:pt>
                <c:pt idx="18">
                  <c:v>23.011385262940706</c:v>
                </c:pt>
                <c:pt idx="19">
                  <c:v>22.98857257377192</c:v>
                </c:pt>
                <c:pt idx="20">
                  <c:v>22.977055434438313</c:v>
                </c:pt>
                <c:pt idx="21">
                  <c:v>22.966563520455132</c:v>
                </c:pt>
                <c:pt idx="22">
                  <c:v>22.950216217447416</c:v>
                </c:pt>
                <c:pt idx="23">
                  <c:v>22.93991729295044</c:v>
                </c:pt>
                <c:pt idx="24">
                  <c:v>22.931255350105936</c:v>
                </c:pt>
                <c:pt idx="25">
                  <c:v>22.92426036893916</c:v>
                </c:pt>
                <c:pt idx="26">
                  <c:v>22.917338362245296</c:v>
                </c:pt>
                <c:pt idx="27">
                  <c:v>22.907986803109107</c:v>
                </c:pt>
                <c:pt idx="28">
                  <c:v>22.899698301952935</c:v>
                </c:pt>
                <c:pt idx="29">
                  <c:v>22.893163458765297</c:v>
                </c:pt>
                <c:pt idx="30">
                  <c:v>22.889902202964855</c:v>
                </c:pt>
                <c:pt idx="31">
                  <c:v>22.883569318292643</c:v>
                </c:pt>
                <c:pt idx="32">
                  <c:v>22.85895200868192</c:v>
                </c:pt>
                <c:pt idx="33">
                  <c:v>22.846430372404438</c:v>
                </c:pt>
                <c:pt idx="34">
                  <c:v>22.832936827337548</c:v>
                </c:pt>
                <c:pt idx="35">
                  <c:v>22.832936827337548</c:v>
                </c:pt>
                <c:pt idx="36">
                  <c:v>22.832936827337548</c:v>
                </c:pt>
                <c:pt idx="37">
                  <c:v>22.82417481855298</c:v>
                </c:pt>
                <c:pt idx="38">
                  <c:v>22.806396080745973</c:v>
                </c:pt>
                <c:pt idx="39">
                  <c:v>22.78962711120197</c:v>
                </c:pt>
                <c:pt idx="40">
                  <c:v>22.77360925900381</c:v>
                </c:pt>
                <c:pt idx="41">
                  <c:v>22.758286957802838</c:v>
                </c:pt>
                <c:pt idx="42">
                  <c:v>22.739094232988194</c:v>
                </c:pt>
                <c:pt idx="43">
                  <c:v>22.719029157728297</c:v>
                </c:pt>
                <c:pt idx="44">
                  <c:v>22.694773354385266</c:v>
                </c:pt>
                <c:pt idx="45">
                  <c:v>22.68139398991962</c:v>
                </c:pt>
                <c:pt idx="46">
                  <c:v>22.66952336840411</c:v>
                </c:pt>
                <c:pt idx="47">
                  <c:v>22.6556040283299</c:v>
                </c:pt>
                <c:pt idx="48">
                  <c:v>22.6556040283299</c:v>
                </c:pt>
                <c:pt idx="49">
                  <c:v>22.644068758343224</c:v>
                </c:pt>
                <c:pt idx="50">
                  <c:v>22.63383925639778</c:v>
                </c:pt>
                <c:pt idx="51">
                  <c:v>22.62076281237703</c:v>
                </c:pt>
                <c:pt idx="52">
                  <c:v>22.607224092677402</c:v>
                </c:pt>
                <c:pt idx="53">
                  <c:v>22.593033888245433</c:v>
                </c:pt>
                <c:pt idx="54">
                  <c:v>22.593033888245433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projectedCallEffects!$AS$2:$AS$56</c:f>
              <c:numCache>
                <c:ptCount val="55"/>
                <c:pt idx="0">
                  <c:v>23.86</c:v>
                </c:pt>
                <c:pt idx="1">
                  <c:v>23.86</c:v>
                </c:pt>
                <c:pt idx="2">
                  <c:v>23.86</c:v>
                </c:pt>
                <c:pt idx="3">
                  <c:v>23.86</c:v>
                </c:pt>
                <c:pt idx="4">
                  <c:v>23.86</c:v>
                </c:pt>
                <c:pt idx="5">
                  <c:v>23.86</c:v>
                </c:pt>
                <c:pt idx="6">
                  <c:v>23.86</c:v>
                </c:pt>
                <c:pt idx="7">
                  <c:v>23.86</c:v>
                </c:pt>
                <c:pt idx="8">
                  <c:v>23.86</c:v>
                </c:pt>
                <c:pt idx="9">
                  <c:v>23.86</c:v>
                </c:pt>
                <c:pt idx="10">
                  <c:v>23.86</c:v>
                </c:pt>
                <c:pt idx="11">
                  <c:v>23.86</c:v>
                </c:pt>
                <c:pt idx="12">
                  <c:v>23.86</c:v>
                </c:pt>
                <c:pt idx="13">
                  <c:v>23.86</c:v>
                </c:pt>
                <c:pt idx="14">
                  <c:v>23.86</c:v>
                </c:pt>
                <c:pt idx="15">
                  <c:v>23.86</c:v>
                </c:pt>
                <c:pt idx="16">
                  <c:v>23.86</c:v>
                </c:pt>
                <c:pt idx="17">
                  <c:v>23.86</c:v>
                </c:pt>
                <c:pt idx="18">
                  <c:v>23.847899061615934</c:v>
                </c:pt>
                <c:pt idx="19">
                  <c:v>23.81119714496011</c:v>
                </c:pt>
                <c:pt idx="20">
                  <c:v>23.783894703414894</c:v>
                </c:pt>
                <c:pt idx="21">
                  <c:v>23.767259352795133</c:v>
                </c:pt>
                <c:pt idx="22">
                  <c:v>23.741475852668874</c:v>
                </c:pt>
                <c:pt idx="23">
                  <c:v>23.725212083370934</c:v>
                </c:pt>
                <c:pt idx="24">
                  <c:v>23.725212083370934</c:v>
                </c:pt>
                <c:pt idx="25">
                  <c:v>23.70838676055134</c:v>
                </c:pt>
                <c:pt idx="26">
                  <c:v>23.70838676055134</c:v>
                </c:pt>
                <c:pt idx="27">
                  <c:v>23.693692435381372</c:v>
                </c:pt>
                <c:pt idx="28">
                  <c:v>23.68038034564708</c:v>
                </c:pt>
                <c:pt idx="29">
                  <c:v>23.68038034564708</c:v>
                </c:pt>
                <c:pt idx="30">
                  <c:v>23.68038034564708</c:v>
                </c:pt>
                <c:pt idx="31">
                  <c:v>23.68038034564708</c:v>
                </c:pt>
                <c:pt idx="32">
                  <c:v>23.641052599250003</c:v>
                </c:pt>
                <c:pt idx="33">
                  <c:v>23.62159083136025</c:v>
                </c:pt>
                <c:pt idx="34">
                  <c:v>23.62159083136025</c:v>
                </c:pt>
                <c:pt idx="35">
                  <c:v>23.62159083136025</c:v>
                </c:pt>
                <c:pt idx="36">
                  <c:v>23.602186982545764</c:v>
                </c:pt>
                <c:pt idx="37">
                  <c:v>23.602186982545764</c:v>
                </c:pt>
                <c:pt idx="38">
                  <c:v>23.602186982545764</c:v>
                </c:pt>
                <c:pt idx="39">
                  <c:v>23.57679406589122</c:v>
                </c:pt>
                <c:pt idx="40">
                  <c:v>23.57679406589122</c:v>
                </c:pt>
                <c:pt idx="41">
                  <c:v>23.552122634957986</c:v>
                </c:pt>
                <c:pt idx="42">
                  <c:v>23.552122634957986</c:v>
                </c:pt>
                <c:pt idx="43">
                  <c:v>23.520643905157804</c:v>
                </c:pt>
                <c:pt idx="44">
                  <c:v>23.4833572737067</c:v>
                </c:pt>
                <c:pt idx="45">
                  <c:v>23.4833572737067</c:v>
                </c:pt>
                <c:pt idx="46">
                  <c:v>23.464831178546742</c:v>
                </c:pt>
                <c:pt idx="47">
                  <c:v>23.464831178546742</c:v>
                </c:pt>
                <c:pt idx="48">
                  <c:v>23.434089748749056</c:v>
                </c:pt>
                <c:pt idx="49">
                  <c:v>23.41601080525106</c:v>
                </c:pt>
                <c:pt idx="50">
                  <c:v>23.41601080525106</c:v>
                </c:pt>
                <c:pt idx="51">
                  <c:v>23.395737579465596</c:v>
                </c:pt>
                <c:pt idx="52">
                  <c:v>23.395737579465596</c:v>
                </c:pt>
                <c:pt idx="53">
                  <c:v>23.395737579465596</c:v>
                </c:pt>
                <c:pt idx="54">
                  <c:v>23.362264182586713</c:v>
                </c:pt>
              </c:numCache>
            </c:numRef>
          </c:yVal>
          <c:smooth val="1"/>
        </c:ser>
        <c:axId val="59824602"/>
        <c:axId val="1550507"/>
      </c:scatterChart>
      <c:val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crossBetween val="midCat"/>
        <c:dispUnits/>
      </c:val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NAVPS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58</xdr:row>
      <xdr:rowOff>9525</xdr:rowOff>
    </xdr:from>
    <xdr:to>
      <xdr:col>38</xdr:col>
      <xdr:colOff>409575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24269700" y="9401175"/>
        <a:ext cx="4772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66675</xdr:colOff>
      <xdr:row>58</xdr:row>
      <xdr:rowOff>38100</xdr:rowOff>
    </xdr:from>
    <xdr:to>
      <xdr:col>47</xdr:col>
      <xdr:colOff>514350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29308425" y="9429750"/>
        <a:ext cx="53244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314325</xdr:colOff>
      <xdr:row>38</xdr:row>
      <xdr:rowOff>47625</xdr:rowOff>
    </xdr:from>
    <xdr:to>
      <xdr:col>53</xdr:col>
      <xdr:colOff>523875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33213675" y="6200775"/>
        <a:ext cx="5086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0831"/>
      <sheetName val="removeFloat"/>
      <sheetName val="exFloatSortByDate"/>
      <sheetName val="revisedCalculations"/>
      <sheetName val="Projections"/>
      <sheetName val="countOfUniqueIssues"/>
    </sheetNames>
    <sheetDataSet>
      <sheetData sheetId="5">
        <row r="1">
          <cell r="A1" t="str">
            <v>accountNumber</v>
          </cell>
          <cell r="B1" t="str">
            <v>securityCode</v>
          </cell>
          <cell r="C1" t="str">
            <v>transactionType</v>
          </cell>
          <cell r="D1" t="str">
            <v>units</v>
          </cell>
          <cell r="E1" t="str">
            <v>commission</v>
          </cell>
          <cell r="F1" t="str">
            <v>netCash</v>
          </cell>
          <cell r="G1" t="str">
            <v>tradeDate</v>
          </cell>
          <cell r="H1" t="str">
            <v>valueDate</v>
          </cell>
          <cell r="I1" t="str">
            <v>price</v>
          </cell>
          <cell r="J1" t="str">
            <v>settlement</v>
          </cell>
          <cell r="K1" t="str">
            <v>dealer</v>
          </cell>
          <cell r="L1" t="str">
            <v>currency</v>
          </cell>
        </row>
        <row r="2">
          <cell r="A2" t="str">
            <v>K0000006</v>
          </cell>
          <cell r="B2" t="str">
            <v>A35500</v>
          </cell>
          <cell r="C2">
            <v>0</v>
          </cell>
          <cell r="D2">
            <v>29433</v>
          </cell>
          <cell r="E2">
            <v>0</v>
          </cell>
          <cell r="F2">
            <v>-832733.15</v>
          </cell>
          <cell r="G2">
            <v>38904</v>
          </cell>
          <cell r="H2">
            <v>38904</v>
          </cell>
          <cell r="I2">
            <v>28.2925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K0000004</v>
          </cell>
          <cell r="B3" t="str">
            <v>A36044</v>
          </cell>
          <cell r="C3">
            <v>0</v>
          </cell>
          <cell r="D3">
            <v>57390</v>
          </cell>
          <cell r="E3">
            <v>0</v>
          </cell>
          <cell r="F3">
            <v>-1533076</v>
          </cell>
          <cell r="G3">
            <v>38717</v>
          </cell>
          <cell r="H3">
            <v>38717</v>
          </cell>
          <cell r="I3">
            <v>26.713294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K0000004</v>
          </cell>
          <cell r="B4" t="str">
            <v>A40000</v>
          </cell>
          <cell r="C4">
            <v>0</v>
          </cell>
          <cell r="D4">
            <v>58900</v>
          </cell>
          <cell r="E4">
            <v>0</v>
          </cell>
          <cell r="F4">
            <v>-1539344</v>
          </cell>
          <cell r="G4">
            <v>38717</v>
          </cell>
          <cell r="H4">
            <v>38717</v>
          </cell>
          <cell r="I4">
            <v>26.134872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K0000004</v>
          </cell>
          <cell r="B5" t="str">
            <v>A40003</v>
          </cell>
          <cell r="C5">
            <v>0</v>
          </cell>
          <cell r="D5">
            <v>56615</v>
          </cell>
          <cell r="E5">
            <v>0</v>
          </cell>
          <cell r="F5">
            <v>-1515765</v>
          </cell>
          <cell r="G5">
            <v>38717</v>
          </cell>
          <cell r="H5">
            <v>38717</v>
          </cell>
          <cell r="I5">
            <v>26.773204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K0000004</v>
          </cell>
          <cell r="B6" t="str">
            <v>A40004</v>
          </cell>
          <cell r="C6">
            <v>0</v>
          </cell>
          <cell r="D6">
            <v>55500</v>
          </cell>
          <cell r="E6">
            <v>0</v>
          </cell>
          <cell r="F6">
            <v>-1481293</v>
          </cell>
          <cell r="G6">
            <v>38717</v>
          </cell>
          <cell r="H6">
            <v>38717</v>
          </cell>
          <cell r="I6">
            <v>26.689963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K0000004</v>
          </cell>
          <cell r="B7" t="str">
            <v>A41000</v>
          </cell>
          <cell r="C7">
            <v>0</v>
          </cell>
          <cell r="D7">
            <v>59990</v>
          </cell>
          <cell r="E7">
            <v>0</v>
          </cell>
          <cell r="F7">
            <v>-1578884</v>
          </cell>
          <cell r="G7">
            <v>38717</v>
          </cell>
          <cell r="H7">
            <v>38717</v>
          </cell>
          <cell r="I7">
            <v>26.319119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K0000004</v>
          </cell>
          <cell r="B8" t="str">
            <v>A41008</v>
          </cell>
          <cell r="C8">
            <v>0</v>
          </cell>
          <cell r="D8">
            <v>30000</v>
          </cell>
          <cell r="E8">
            <v>0</v>
          </cell>
          <cell r="F8">
            <v>-717530</v>
          </cell>
          <cell r="G8">
            <v>38717</v>
          </cell>
          <cell r="H8">
            <v>38717</v>
          </cell>
          <cell r="I8">
            <v>23.917666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K0000006</v>
          </cell>
          <cell r="B9" t="str">
            <v>A41210</v>
          </cell>
          <cell r="C9">
            <v>0</v>
          </cell>
          <cell r="D9">
            <v>30185</v>
          </cell>
          <cell r="E9">
            <v>0</v>
          </cell>
          <cell r="F9">
            <v>-832713.59</v>
          </cell>
          <cell r="G9">
            <v>38904</v>
          </cell>
          <cell r="H9">
            <v>38904</v>
          </cell>
          <cell r="I9">
            <v>27.587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K0000004</v>
          </cell>
          <cell r="B10" t="str">
            <v>A41215</v>
          </cell>
          <cell r="C10">
            <v>0</v>
          </cell>
          <cell r="D10">
            <v>55800</v>
          </cell>
          <cell r="E10">
            <v>0</v>
          </cell>
          <cell r="F10">
            <v>-1555059</v>
          </cell>
          <cell r="G10">
            <v>38717</v>
          </cell>
          <cell r="H10">
            <v>38717</v>
          </cell>
          <cell r="I10">
            <v>27.86844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K0000006</v>
          </cell>
          <cell r="B11" t="str">
            <v>A41217</v>
          </cell>
          <cell r="C11">
            <v>0</v>
          </cell>
          <cell r="D11">
            <v>30227</v>
          </cell>
          <cell r="E11">
            <v>0</v>
          </cell>
          <cell r="F11">
            <v>-832714.55</v>
          </cell>
          <cell r="G11">
            <v>38904</v>
          </cell>
          <cell r="H11">
            <v>38904</v>
          </cell>
          <cell r="I11">
            <v>27.5487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K0000004</v>
          </cell>
          <cell r="B12" t="str">
            <v>A41250</v>
          </cell>
          <cell r="C12">
            <v>0</v>
          </cell>
          <cell r="D12">
            <v>60100</v>
          </cell>
          <cell r="E12">
            <v>0</v>
          </cell>
          <cell r="F12">
            <v>-1571264</v>
          </cell>
          <cell r="G12">
            <v>38717</v>
          </cell>
          <cell r="H12">
            <v>38717</v>
          </cell>
          <cell r="I12">
            <v>26.144159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K0000006</v>
          </cell>
          <cell r="B13" t="str">
            <v>A41251</v>
          </cell>
          <cell r="C13">
            <v>0</v>
          </cell>
          <cell r="D13">
            <v>31323</v>
          </cell>
          <cell r="E13">
            <v>0</v>
          </cell>
          <cell r="F13">
            <v>-832734.48</v>
          </cell>
          <cell r="G13">
            <v>38904</v>
          </cell>
          <cell r="H13">
            <v>38904</v>
          </cell>
          <cell r="I13">
            <v>26.5854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K0000004</v>
          </cell>
          <cell r="B14" t="str">
            <v>A41252</v>
          </cell>
          <cell r="C14">
            <v>0</v>
          </cell>
          <cell r="D14">
            <v>54300</v>
          </cell>
          <cell r="E14">
            <v>0</v>
          </cell>
          <cell r="F14">
            <v>-1425332</v>
          </cell>
          <cell r="G14">
            <v>38717</v>
          </cell>
          <cell r="H14">
            <v>38717</v>
          </cell>
          <cell r="I14">
            <v>26.249208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K0000005</v>
          </cell>
          <cell r="B15" t="str">
            <v>A41253</v>
          </cell>
          <cell r="C15">
            <v>0</v>
          </cell>
          <cell r="D15">
            <v>34800</v>
          </cell>
          <cell r="E15">
            <v>0</v>
          </cell>
          <cell r="F15">
            <v>-861154</v>
          </cell>
          <cell r="G15">
            <v>38748</v>
          </cell>
          <cell r="H15">
            <v>38748</v>
          </cell>
          <cell r="I15">
            <v>24.745804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K0000004</v>
          </cell>
          <cell r="B16" t="str">
            <v>A41254</v>
          </cell>
          <cell r="C16">
            <v>0</v>
          </cell>
          <cell r="D16">
            <v>43200</v>
          </cell>
          <cell r="E16">
            <v>0</v>
          </cell>
          <cell r="F16">
            <v>-1083386</v>
          </cell>
          <cell r="G16">
            <v>38717</v>
          </cell>
          <cell r="H16">
            <v>38717</v>
          </cell>
          <cell r="I16">
            <v>25.078379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K0000005</v>
          </cell>
          <cell r="B17" t="str">
            <v>A41300</v>
          </cell>
          <cell r="C17">
            <v>0</v>
          </cell>
          <cell r="D17">
            <v>30300</v>
          </cell>
          <cell r="E17">
            <v>0</v>
          </cell>
          <cell r="F17">
            <v>-859878</v>
          </cell>
          <cell r="G17">
            <v>38748</v>
          </cell>
          <cell r="H17">
            <v>38748</v>
          </cell>
          <cell r="I17">
            <v>28.378811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K0000004</v>
          </cell>
          <cell r="B18" t="str">
            <v>A41351</v>
          </cell>
          <cell r="C18">
            <v>0</v>
          </cell>
          <cell r="D18">
            <v>60000</v>
          </cell>
          <cell r="E18">
            <v>0</v>
          </cell>
          <cell r="F18">
            <v>-1507200</v>
          </cell>
          <cell r="G18">
            <v>38717</v>
          </cell>
          <cell r="H18">
            <v>38717</v>
          </cell>
          <cell r="I18">
            <v>25.12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K0000004</v>
          </cell>
          <cell r="B19" t="str">
            <v>A42000</v>
          </cell>
          <cell r="C19">
            <v>0</v>
          </cell>
          <cell r="D19">
            <v>65050</v>
          </cell>
          <cell r="E19">
            <v>0</v>
          </cell>
          <cell r="F19">
            <v>-1731098</v>
          </cell>
          <cell r="G19">
            <v>38717</v>
          </cell>
          <cell r="H19">
            <v>38717</v>
          </cell>
          <cell r="I19">
            <v>26.611806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K0000006</v>
          </cell>
          <cell r="B20" t="str">
            <v>A42005</v>
          </cell>
          <cell r="C20">
            <v>0</v>
          </cell>
          <cell r="D20">
            <v>31389</v>
          </cell>
          <cell r="E20">
            <v>0</v>
          </cell>
          <cell r="F20">
            <v>-832734.47</v>
          </cell>
          <cell r="G20">
            <v>38904</v>
          </cell>
          <cell r="H20">
            <v>38904</v>
          </cell>
          <cell r="I20">
            <v>26.5295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K0000004</v>
          </cell>
          <cell r="B21" t="str">
            <v>A42007</v>
          </cell>
          <cell r="C21">
            <v>0</v>
          </cell>
          <cell r="D21">
            <v>55285</v>
          </cell>
          <cell r="E21">
            <v>0</v>
          </cell>
          <cell r="F21">
            <v>-1521770</v>
          </cell>
          <cell r="G21">
            <v>38717</v>
          </cell>
          <cell r="H21">
            <v>38717</v>
          </cell>
          <cell r="I21">
            <v>27.525911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K0000006</v>
          </cell>
          <cell r="B22" t="str">
            <v>A42012</v>
          </cell>
          <cell r="C22">
            <v>0</v>
          </cell>
          <cell r="D22">
            <v>31280</v>
          </cell>
          <cell r="E22">
            <v>0</v>
          </cell>
          <cell r="F22">
            <v>-832708</v>
          </cell>
          <cell r="G22">
            <v>38904</v>
          </cell>
          <cell r="H22">
            <v>38904</v>
          </cell>
          <cell r="I22">
            <v>26.6211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K0000004</v>
          </cell>
          <cell r="B23" t="str">
            <v>A42013</v>
          </cell>
          <cell r="C23">
            <v>0</v>
          </cell>
          <cell r="D23">
            <v>45500</v>
          </cell>
          <cell r="E23">
            <v>0</v>
          </cell>
          <cell r="F23">
            <v>-1218363</v>
          </cell>
          <cell r="G23">
            <v>38717</v>
          </cell>
          <cell r="H23">
            <v>38717</v>
          </cell>
          <cell r="I23">
            <v>26.777208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K0000005</v>
          </cell>
          <cell r="B24" t="str">
            <v>A42014</v>
          </cell>
          <cell r="C24">
            <v>0</v>
          </cell>
          <cell r="D24">
            <v>22000</v>
          </cell>
          <cell r="E24">
            <v>0</v>
          </cell>
          <cell r="F24">
            <v>-593780</v>
          </cell>
          <cell r="G24">
            <v>38748</v>
          </cell>
          <cell r="H24">
            <v>38748</v>
          </cell>
          <cell r="I24">
            <v>26.99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K0000004</v>
          </cell>
          <cell r="B25" t="str">
            <v>A42015</v>
          </cell>
          <cell r="C25">
            <v>0</v>
          </cell>
          <cell r="D25">
            <v>67400</v>
          </cell>
          <cell r="E25">
            <v>0</v>
          </cell>
          <cell r="F25">
            <v>-1779095</v>
          </cell>
          <cell r="G25">
            <v>38717</v>
          </cell>
          <cell r="H25">
            <v>38717</v>
          </cell>
          <cell r="I25">
            <v>26.396068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K0000005</v>
          </cell>
          <cell r="B26" t="str">
            <v>A42016</v>
          </cell>
          <cell r="C26">
            <v>0</v>
          </cell>
          <cell r="D26">
            <v>9300</v>
          </cell>
          <cell r="E26">
            <v>0</v>
          </cell>
          <cell r="F26">
            <v>-231168</v>
          </cell>
          <cell r="G26">
            <v>38748</v>
          </cell>
          <cell r="H26">
            <v>38748</v>
          </cell>
          <cell r="I26">
            <v>24.856774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K0000004</v>
          </cell>
          <cell r="B27" t="str">
            <v>A42017</v>
          </cell>
          <cell r="C27">
            <v>0</v>
          </cell>
          <cell r="D27">
            <v>65400</v>
          </cell>
          <cell r="E27">
            <v>0</v>
          </cell>
          <cell r="F27">
            <v>-1738538</v>
          </cell>
          <cell r="G27">
            <v>38717</v>
          </cell>
          <cell r="H27">
            <v>38717</v>
          </cell>
          <cell r="I27">
            <v>26.583149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K0000006</v>
          </cell>
          <cell r="B28" t="str">
            <v>A42703</v>
          </cell>
          <cell r="C28">
            <v>0</v>
          </cell>
          <cell r="D28">
            <v>30959</v>
          </cell>
          <cell r="E28">
            <v>0</v>
          </cell>
          <cell r="F28">
            <v>-832732.08</v>
          </cell>
          <cell r="G28">
            <v>38904</v>
          </cell>
          <cell r="H28">
            <v>38904</v>
          </cell>
          <cell r="I28">
            <v>26.8979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K0000004</v>
          </cell>
          <cell r="B29" t="str">
            <v>A42704</v>
          </cell>
          <cell r="C29">
            <v>0</v>
          </cell>
          <cell r="D29">
            <v>58420</v>
          </cell>
          <cell r="E29">
            <v>0</v>
          </cell>
          <cell r="F29">
            <v>-1570727</v>
          </cell>
          <cell r="G29">
            <v>38717</v>
          </cell>
          <cell r="H29">
            <v>38717</v>
          </cell>
          <cell r="I29">
            <v>26.886802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K0000004</v>
          </cell>
          <cell r="B30" t="str">
            <v>A43000</v>
          </cell>
          <cell r="C30">
            <v>0</v>
          </cell>
          <cell r="D30">
            <v>7180</v>
          </cell>
          <cell r="E30">
            <v>0</v>
          </cell>
          <cell r="F30">
            <v>-192973</v>
          </cell>
          <cell r="G30">
            <v>38717</v>
          </cell>
          <cell r="H30">
            <v>38717</v>
          </cell>
          <cell r="I30">
            <v>26.876462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K0000004</v>
          </cell>
          <cell r="B31" t="str">
            <v>A43020</v>
          </cell>
          <cell r="C31">
            <v>0</v>
          </cell>
          <cell r="D31">
            <v>100</v>
          </cell>
          <cell r="E31">
            <v>0</v>
          </cell>
          <cell r="F31">
            <v>-2637</v>
          </cell>
          <cell r="G31">
            <v>38717</v>
          </cell>
          <cell r="H31">
            <v>38717</v>
          </cell>
          <cell r="I31">
            <v>26.37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K0000004</v>
          </cell>
          <cell r="B32" t="str">
            <v>A43025</v>
          </cell>
          <cell r="C32">
            <v>0</v>
          </cell>
          <cell r="D32">
            <v>56100</v>
          </cell>
          <cell r="E32">
            <v>0</v>
          </cell>
          <cell r="F32">
            <v>-1476161</v>
          </cell>
          <cell r="G32">
            <v>38717</v>
          </cell>
          <cell r="H32">
            <v>38717</v>
          </cell>
          <cell r="I32">
            <v>26.31303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K0000004</v>
          </cell>
          <cell r="B33" t="str">
            <v>A43030</v>
          </cell>
          <cell r="C33">
            <v>0</v>
          </cell>
          <cell r="D33">
            <v>63600</v>
          </cell>
          <cell r="E33">
            <v>0</v>
          </cell>
          <cell r="F33">
            <v>-1584612</v>
          </cell>
          <cell r="G33">
            <v>38717</v>
          </cell>
          <cell r="H33">
            <v>38717</v>
          </cell>
          <cell r="I33">
            <v>24.915283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K0000004</v>
          </cell>
          <cell r="B34" t="str">
            <v>A43086</v>
          </cell>
          <cell r="C34">
            <v>0</v>
          </cell>
          <cell r="D34">
            <v>55600</v>
          </cell>
          <cell r="E34">
            <v>0</v>
          </cell>
          <cell r="F34">
            <v>-1471811</v>
          </cell>
          <cell r="G34">
            <v>38717</v>
          </cell>
          <cell r="H34">
            <v>38717</v>
          </cell>
          <cell r="I34">
            <v>26.47142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K0000005</v>
          </cell>
          <cell r="B35" t="str">
            <v>A43100</v>
          </cell>
          <cell r="C35">
            <v>0</v>
          </cell>
          <cell r="D35">
            <v>33100</v>
          </cell>
          <cell r="E35">
            <v>0</v>
          </cell>
          <cell r="F35">
            <v>-858197</v>
          </cell>
          <cell r="G35">
            <v>38748</v>
          </cell>
          <cell r="H35">
            <v>38748</v>
          </cell>
          <cell r="I35">
            <v>25.927401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K0000004</v>
          </cell>
          <cell r="B36" t="str">
            <v>A43150</v>
          </cell>
          <cell r="C36">
            <v>0</v>
          </cell>
          <cell r="D36">
            <v>58000</v>
          </cell>
          <cell r="E36">
            <v>0</v>
          </cell>
          <cell r="F36">
            <v>-1565769</v>
          </cell>
          <cell r="G36">
            <v>38717</v>
          </cell>
          <cell r="H36">
            <v>38717</v>
          </cell>
          <cell r="I36">
            <v>26.996017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K0000005</v>
          </cell>
          <cell r="B37" t="str">
            <v>A43151</v>
          </cell>
          <cell r="C37">
            <v>0</v>
          </cell>
          <cell r="D37">
            <v>32600</v>
          </cell>
          <cell r="E37">
            <v>0</v>
          </cell>
          <cell r="F37">
            <v>-864101</v>
          </cell>
          <cell r="G37">
            <v>38748</v>
          </cell>
          <cell r="H37">
            <v>38748</v>
          </cell>
          <cell r="I37">
            <v>26.506165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K0000004</v>
          </cell>
          <cell r="B38" t="str">
            <v>A43250</v>
          </cell>
          <cell r="C38">
            <v>0</v>
          </cell>
          <cell r="D38">
            <v>55800</v>
          </cell>
          <cell r="E38">
            <v>0</v>
          </cell>
          <cell r="F38">
            <v>-1394814</v>
          </cell>
          <cell r="G38">
            <v>38717</v>
          </cell>
          <cell r="H38">
            <v>38717</v>
          </cell>
          <cell r="I38">
            <v>24.996666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K0000006</v>
          </cell>
          <cell r="B39" t="str">
            <v>A43251</v>
          </cell>
          <cell r="C39">
            <v>0</v>
          </cell>
          <cell r="D39">
            <v>33639</v>
          </cell>
          <cell r="E39">
            <v>0</v>
          </cell>
          <cell r="F39">
            <v>-832709.89</v>
          </cell>
          <cell r="G39">
            <v>38904</v>
          </cell>
          <cell r="H39">
            <v>38904</v>
          </cell>
          <cell r="I39">
            <v>24.7543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K0000004</v>
          </cell>
          <cell r="B40" t="str">
            <v>A43252</v>
          </cell>
          <cell r="C40">
            <v>0</v>
          </cell>
          <cell r="D40">
            <v>56000</v>
          </cell>
          <cell r="E40">
            <v>0</v>
          </cell>
          <cell r="F40">
            <v>-1400000</v>
          </cell>
          <cell r="G40">
            <v>38717</v>
          </cell>
          <cell r="H40">
            <v>38717</v>
          </cell>
          <cell r="I40">
            <v>25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K0000005</v>
          </cell>
          <cell r="B41" t="str">
            <v>A43500</v>
          </cell>
          <cell r="C41">
            <v>0</v>
          </cell>
          <cell r="D41">
            <v>32600</v>
          </cell>
          <cell r="E41">
            <v>0</v>
          </cell>
          <cell r="F41">
            <v>-859188</v>
          </cell>
          <cell r="G41">
            <v>38748</v>
          </cell>
          <cell r="H41">
            <v>38748</v>
          </cell>
          <cell r="I41">
            <v>26.35546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K0000004</v>
          </cell>
          <cell r="B42" t="str">
            <v>A43501</v>
          </cell>
          <cell r="C42">
            <v>0</v>
          </cell>
          <cell r="D42">
            <v>61000</v>
          </cell>
          <cell r="E42">
            <v>0</v>
          </cell>
          <cell r="F42">
            <v>-1582898</v>
          </cell>
          <cell r="G42">
            <v>38717</v>
          </cell>
          <cell r="H42">
            <v>38717</v>
          </cell>
          <cell r="I42">
            <v>25.949147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K0000006</v>
          </cell>
          <cell r="B43" t="str">
            <v>A43503</v>
          </cell>
          <cell r="C43">
            <v>0</v>
          </cell>
          <cell r="D43">
            <v>31575</v>
          </cell>
          <cell r="E43">
            <v>0</v>
          </cell>
          <cell r="F43">
            <v>-832727.47</v>
          </cell>
          <cell r="G43">
            <v>38904</v>
          </cell>
          <cell r="H43">
            <v>38904</v>
          </cell>
          <cell r="I43">
            <v>26.373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K0000005</v>
          </cell>
          <cell r="B44" t="str">
            <v>A43504</v>
          </cell>
          <cell r="C44">
            <v>0</v>
          </cell>
          <cell r="D44">
            <v>10000</v>
          </cell>
          <cell r="E44">
            <v>0</v>
          </cell>
          <cell r="F44">
            <v>-250000</v>
          </cell>
          <cell r="G44">
            <v>38748</v>
          </cell>
          <cell r="H44">
            <v>38748</v>
          </cell>
          <cell r="I44">
            <v>25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K0000004</v>
          </cell>
          <cell r="B45" t="str">
            <v>A44000</v>
          </cell>
          <cell r="C45">
            <v>0</v>
          </cell>
          <cell r="D45">
            <v>61800</v>
          </cell>
          <cell r="E45">
            <v>0</v>
          </cell>
          <cell r="F45">
            <v>-1614964</v>
          </cell>
          <cell r="G45">
            <v>38717</v>
          </cell>
          <cell r="H45">
            <v>38717</v>
          </cell>
          <cell r="I45">
            <v>26.132103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K0000006</v>
          </cell>
          <cell r="B46" t="str">
            <v>A44002</v>
          </cell>
          <cell r="C46">
            <v>0</v>
          </cell>
          <cell r="D46">
            <v>30475</v>
          </cell>
          <cell r="E46">
            <v>0</v>
          </cell>
          <cell r="F46">
            <v>-832720.23</v>
          </cell>
          <cell r="G46">
            <v>38904</v>
          </cell>
          <cell r="H46">
            <v>38904</v>
          </cell>
          <cell r="I46">
            <v>27.3247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K0000004</v>
          </cell>
          <cell r="B47" t="str">
            <v>A44003</v>
          </cell>
          <cell r="C47">
            <v>0</v>
          </cell>
          <cell r="D47">
            <v>61960</v>
          </cell>
          <cell r="E47">
            <v>0</v>
          </cell>
          <cell r="F47">
            <v>-1580064</v>
          </cell>
          <cell r="G47">
            <v>38717</v>
          </cell>
          <cell r="H47">
            <v>38717</v>
          </cell>
          <cell r="I47">
            <v>25.501355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K0000005</v>
          </cell>
          <cell r="B48" t="str">
            <v>A44005</v>
          </cell>
          <cell r="C48">
            <v>0</v>
          </cell>
          <cell r="D48">
            <v>32100</v>
          </cell>
          <cell r="E48">
            <v>0</v>
          </cell>
          <cell r="F48">
            <v>-873008</v>
          </cell>
          <cell r="G48">
            <v>38748</v>
          </cell>
          <cell r="H48">
            <v>38748</v>
          </cell>
          <cell r="I48">
            <v>27.19651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K0000004</v>
          </cell>
          <cell r="B49" t="str">
            <v>A44006</v>
          </cell>
          <cell r="C49">
            <v>0</v>
          </cell>
          <cell r="D49">
            <v>59350</v>
          </cell>
          <cell r="E49">
            <v>0</v>
          </cell>
          <cell r="F49">
            <v>-1576520</v>
          </cell>
          <cell r="G49">
            <v>38717</v>
          </cell>
          <cell r="H49">
            <v>38717</v>
          </cell>
          <cell r="I49">
            <v>26.5631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K0000004</v>
          </cell>
          <cell r="B50" t="str">
            <v>A44007</v>
          </cell>
          <cell r="C50">
            <v>0</v>
          </cell>
          <cell r="D50">
            <v>59625</v>
          </cell>
          <cell r="E50">
            <v>0</v>
          </cell>
          <cell r="F50">
            <v>-1584519</v>
          </cell>
          <cell r="G50">
            <v>38717</v>
          </cell>
          <cell r="H50">
            <v>38717</v>
          </cell>
          <cell r="I50">
            <v>26.574742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K0000005</v>
          </cell>
          <cell r="B51" t="str">
            <v>A44008</v>
          </cell>
          <cell r="C51">
            <v>0</v>
          </cell>
          <cell r="D51">
            <v>28840</v>
          </cell>
          <cell r="E51">
            <v>0</v>
          </cell>
          <cell r="F51">
            <v>-769639</v>
          </cell>
          <cell r="G51">
            <v>38748</v>
          </cell>
          <cell r="H51">
            <v>38748</v>
          </cell>
          <cell r="I51">
            <v>26.686511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K0000005</v>
          </cell>
          <cell r="B52" t="str">
            <v>A44009</v>
          </cell>
          <cell r="C52">
            <v>0</v>
          </cell>
          <cell r="D52">
            <v>10000</v>
          </cell>
          <cell r="E52">
            <v>0</v>
          </cell>
          <cell r="F52">
            <v>-249000</v>
          </cell>
          <cell r="G52">
            <v>38748</v>
          </cell>
          <cell r="H52">
            <v>38748</v>
          </cell>
          <cell r="I52">
            <v>24.9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K0000004</v>
          </cell>
          <cell r="B53" t="str">
            <v>A45000</v>
          </cell>
          <cell r="C53">
            <v>0</v>
          </cell>
          <cell r="D53">
            <v>55935</v>
          </cell>
          <cell r="E53">
            <v>0</v>
          </cell>
          <cell r="F53">
            <v>-1463403</v>
          </cell>
          <cell r="G53">
            <v>38717</v>
          </cell>
          <cell r="H53">
            <v>38717</v>
          </cell>
          <cell r="I53">
            <v>26.162563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K0000004</v>
          </cell>
          <cell r="B54" t="str">
            <v>A45003</v>
          </cell>
          <cell r="C54">
            <v>0</v>
          </cell>
          <cell r="D54">
            <v>56800</v>
          </cell>
          <cell r="E54">
            <v>0</v>
          </cell>
          <cell r="F54">
            <v>-1505170</v>
          </cell>
          <cell r="G54">
            <v>38717</v>
          </cell>
          <cell r="H54">
            <v>38717</v>
          </cell>
          <cell r="I54">
            <v>26.499471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K0000004</v>
          </cell>
          <cell r="B55" t="str">
            <v>A45006</v>
          </cell>
          <cell r="C55">
            <v>0</v>
          </cell>
          <cell r="D55">
            <v>54800</v>
          </cell>
          <cell r="E55">
            <v>0</v>
          </cell>
          <cell r="F55">
            <v>-1536016</v>
          </cell>
          <cell r="G55">
            <v>38717</v>
          </cell>
          <cell r="H55">
            <v>38717</v>
          </cell>
          <cell r="I55">
            <v>28.029489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K0000004</v>
          </cell>
          <cell r="B56" t="str">
            <v>A45009</v>
          </cell>
          <cell r="C56">
            <v>0</v>
          </cell>
          <cell r="D56">
            <v>28000</v>
          </cell>
          <cell r="E56">
            <v>0</v>
          </cell>
          <cell r="F56">
            <v>-707440</v>
          </cell>
          <cell r="G56">
            <v>38717</v>
          </cell>
          <cell r="H56">
            <v>38717</v>
          </cell>
          <cell r="I56">
            <v>25.264285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K0000004</v>
          </cell>
          <cell r="B57" t="str">
            <v>A45250</v>
          </cell>
          <cell r="C57">
            <v>0</v>
          </cell>
          <cell r="D57">
            <v>138100</v>
          </cell>
          <cell r="E57">
            <v>0</v>
          </cell>
          <cell r="F57">
            <v>-1473118</v>
          </cell>
          <cell r="G57">
            <v>38717</v>
          </cell>
          <cell r="H57">
            <v>38717</v>
          </cell>
          <cell r="I57">
            <v>10.667038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K0000004</v>
          </cell>
          <cell r="B58" t="str">
            <v>A45601</v>
          </cell>
          <cell r="C58">
            <v>0</v>
          </cell>
          <cell r="D58">
            <v>34300</v>
          </cell>
          <cell r="E58">
            <v>0</v>
          </cell>
          <cell r="F58">
            <v>-890412</v>
          </cell>
          <cell r="G58">
            <v>38717</v>
          </cell>
          <cell r="H58">
            <v>38717</v>
          </cell>
          <cell r="I58">
            <v>25.959533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K0000005</v>
          </cell>
          <cell r="B59" t="str">
            <v>A45602</v>
          </cell>
          <cell r="C59">
            <v>0</v>
          </cell>
          <cell r="D59">
            <v>8600</v>
          </cell>
          <cell r="E59">
            <v>0</v>
          </cell>
          <cell r="F59">
            <v>-215000</v>
          </cell>
          <cell r="G59">
            <v>38748</v>
          </cell>
          <cell r="H59">
            <v>38748</v>
          </cell>
          <cell r="I59">
            <v>25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K0000004</v>
          </cell>
          <cell r="B60" t="str">
            <v>A46003</v>
          </cell>
          <cell r="C60">
            <v>0</v>
          </cell>
          <cell r="D60">
            <v>59655</v>
          </cell>
          <cell r="E60">
            <v>0</v>
          </cell>
          <cell r="F60">
            <v>-1584919</v>
          </cell>
          <cell r="G60">
            <v>38717</v>
          </cell>
          <cell r="H60">
            <v>38717</v>
          </cell>
          <cell r="I60">
            <v>26.568083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K0000004</v>
          </cell>
          <cell r="B61" t="str">
            <v>A46005</v>
          </cell>
          <cell r="C61">
            <v>0</v>
          </cell>
          <cell r="D61">
            <v>53148</v>
          </cell>
          <cell r="E61">
            <v>0</v>
          </cell>
          <cell r="F61">
            <v>-1453615</v>
          </cell>
          <cell r="G61">
            <v>38717</v>
          </cell>
          <cell r="H61">
            <v>38717</v>
          </cell>
          <cell r="I61">
            <v>27.350323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K0000005</v>
          </cell>
          <cell r="B62" t="str">
            <v>A46006</v>
          </cell>
          <cell r="C62">
            <v>0</v>
          </cell>
          <cell r="D62">
            <v>31225</v>
          </cell>
          <cell r="E62">
            <v>0</v>
          </cell>
          <cell r="F62">
            <v>-860124</v>
          </cell>
          <cell r="G62">
            <v>38748</v>
          </cell>
          <cell r="H62">
            <v>38748</v>
          </cell>
          <cell r="I62">
            <v>27.546004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K0000004</v>
          </cell>
          <cell r="B63" t="str">
            <v>A46007</v>
          </cell>
          <cell r="C63">
            <v>0</v>
          </cell>
          <cell r="D63">
            <v>78800</v>
          </cell>
          <cell r="E63">
            <v>0</v>
          </cell>
          <cell r="F63">
            <v>-1993073</v>
          </cell>
          <cell r="G63">
            <v>38717</v>
          </cell>
          <cell r="H63">
            <v>38717</v>
          </cell>
          <cell r="I63">
            <v>25.292804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K0000006</v>
          </cell>
          <cell r="B64" t="str">
            <v>A46008</v>
          </cell>
          <cell r="C64">
            <v>0</v>
          </cell>
          <cell r="D64">
            <v>33554</v>
          </cell>
          <cell r="E64">
            <v>0</v>
          </cell>
          <cell r="F64">
            <v>-832723.03</v>
          </cell>
          <cell r="G64">
            <v>38904</v>
          </cell>
          <cell r="H64">
            <v>38904</v>
          </cell>
          <cell r="I64">
            <v>24.8174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K0000006</v>
          </cell>
          <cell r="B65" t="str">
            <v>A46009</v>
          </cell>
          <cell r="C65">
            <v>0</v>
          </cell>
          <cell r="D65">
            <v>35381</v>
          </cell>
          <cell r="E65">
            <v>0</v>
          </cell>
          <cell r="F65">
            <v>-832723.67</v>
          </cell>
          <cell r="G65">
            <v>38904</v>
          </cell>
          <cell r="H65">
            <v>38904</v>
          </cell>
          <cell r="I65">
            <v>23.5359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K0000004</v>
          </cell>
          <cell r="B66" t="str">
            <v>A46650</v>
          </cell>
          <cell r="C66">
            <v>0</v>
          </cell>
          <cell r="D66">
            <v>57060</v>
          </cell>
          <cell r="E66">
            <v>0</v>
          </cell>
          <cell r="F66">
            <v>-1584382</v>
          </cell>
          <cell r="G66">
            <v>38717</v>
          </cell>
          <cell r="H66">
            <v>38717</v>
          </cell>
          <cell r="I66">
            <v>27.766947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K0000006</v>
          </cell>
          <cell r="B67" t="str">
            <v>A46800</v>
          </cell>
          <cell r="C67">
            <v>0</v>
          </cell>
          <cell r="D67">
            <v>33901</v>
          </cell>
          <cell r="E67">
            <v>0</v>
          </cell>
          <cell r="F67">
            <v>-832730.6</v>
          </cell>
          <cell r="G67">
            <v>38904</v>
          </cell>
          <cell r="H67">
            <v>38904</v>
          </cell>
          <cell r="I67">
            <v>24.5636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K0000004</v>
          </cell>
          <cell r="B68" t="str">
            <v>A47500</v>
          </cell>
          <cell r="C68">
            <v>0</v>
          </cell>
          <cell r="D68">
            <v>59180</v>
          </cell>
          <cell r="E68">
            <v>0</v>
          </cell>
          <cell r="F68">
            <v>-1553660</v>
          </cell>
          <cell r="G68">
            <v>38717</v>
          </cell>
          <cell r="H68">
            <v>38717</v>
          </cell>
          <cell r="I68">
            <v>26.253126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K0000005</v>
          </cell>
          <cell r="B69" t="str">
            <v>A47504</v>
          </cell>
          <cell r="C69">
            <v>0</v>
          </cell>
          <cell r="D69">
            <v>33800</v>
          </cell>
          <cell r="E69">
            <v>0</v>
          </cell>
          <cell r="F69">
            <v>-855987</v>
          </cell>
          <cell r="G69">
            <v>38748</v>
          </cell>
          <cell r="H69">
            <v>38748</v>
          </cell>
          <cell r="I69">
            <v>25.325059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K0000004</v>
          </cell>
          <cell r="B70" t="str">
            <v>A48504</v>
          </cell>
          <cell r="C70">
            <v>0</v>
          </cell>
          <cell r="D70">
            <v>57800</v>
          </cell>
          <cell r="E70">
            <v>0</v>
          </cell>
          <cell r="F70">
            <v>-1581623</v>
          </cell>
          <cell r="G70">
            <v>38717</v>
          </cell>
          <cell r="H70">
            <v>38717</v>
          </cell>
          <cell r="I70">
            <v>27.363719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K0000006</v>
          </cell>
          <cell r="B71" t="str">
            <v>A48506</v>
          </cell>
          <cell r="C71">
            <v>0</v>
          </cell>
          <cell r="D71">
            <v>33038</v>
          </cell>
          <cell r="E71">
            <v>0</v>
          </cell>
          <cell r="F71">
            <v>-832719.48</v>
          </cell>
          <cell r="G71">
            <v>38904</v>
          </cell>
          <cell r="H71">
            <v>38904</v>
          </cell>
          <cell r="I71">
            <v>25.2049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K0000004</v>
          </cell>
          <cell r="B72" t="str">
            <v>A48701</v>
          </cell>
          <cell r="C72">
            <v>0</v>
          </cell>
          <cell r="D72">
            <v>30200</v>
          </cell>
          <cell r="E72">
            <v>0</v>
          </cell>
          <cell r="F72">
            <v>-831927</v>
          </cell>
          <cell r="G72">
            <v>38717</v>
          </cell>
          <cell r="H72">
            <v>38717</v>
          </cell>
          <cell r="I72">
            <v>27.547251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K0000005</v>
          </cell>
          <cell r="B73" t="str">
            <v>A48702</v>
          </cell>
          <cell r="C73">
            <v>0</v>
          </cell>
          <cell r="D73">
            <v>27700</v>
          </cell>
          <cell r="E73">
            <v>0</v>
          </cell>
          <cell r="F73">
            <v>-859330</v>
          </cell>
          <cell r="G73">
            <v>38748</v>
          </cell>
          <cell r="H73">
            <v>38748</v>
          </cell>
          <cell r="I73">
            <v>31.022743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K0000004</v>
          </cell>
          <cell r="B74" t="str">
            <v>A48801</v>
          </cell>
          <cell r="C74">
            <v>0</v>
          </cell>
          <cell r="D74">
            <v>90050</v>
          </cell>
          <cell r="E74">
            <v>0</v>
          </cell>
          <cell r="F74">
            <v>-1473194</v>
          </cell>
          <cell r="G74">
            <v>38717</v>
          </cell>
          <cell r="H74">
            <v>38717</v>
          </cell>
          <cell r="I74">
            <v>16.359733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K0000004</v>
          </cell>
          <cell r="B75" t="str">
            <v>A48850</v>
          </cell>
          <cell r="C75">
            <v>0</v>
          </cell>
          <cell r="D75">
            <v>59400</v>
          </cell>
          <cell r="E75">
            <v>0</v>
          </cell>
          <cell r="F75">
            <v>-1594557</v>
          </cell>
          <cell r="G75">
            <v>38717</v>
          </cell>
          <cell r="H75">
            <v>38717</v>
          </cell>
          <cell r="I75">
            <v>26.583586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K0000004</v>
          </cell>
          <cell r="B76" t="str">
            <v>A48980</v>
          </cell>
          <cell r="C76">
            <v>0</v>
          </cell>
          <cell r="D76">
            <v>60000</v>
          </cell>
          <cell r="E76">
            <v>0</v>
          </cell>
          <cell r="F76">
            <v>-1485000</v>
          </cell>
          <cell r="G76">
            <v>38717</v>
          </cell>
          <cell r="H76">
            <v>38717</v>
          </cell>
          <cell r="I76">
            <v>24.75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K0000006</v>
          </cell>
          <cell r="B77" t="str">
            <v>A48981</v>
          </cell>
          <cell r="C77">
            <v>0</v>
          </cell>
          <cell r="D77">
            <v>33822</v>
          </cell>
          <cell r="E77">
            <v>0</v>
          </cell>
          <cell r="F77">
            <v>-832711.16</v>
          </cell>
          <cell r="G77">
            <v>38904</v>
          </cell>
          <cell r="H77">
            <v>38904</v>
          </cell>
          <cell r="I77">
            <v>24.6204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K0000006</v>
          </cell>
          <cell r="B78" t="str">
            <v>A48982</v>
          </cell>
          <cell r="C78">
            <v>0</v>
          </cell>
          <cell r="D78">
            <v>34270</v>
          </cell>
          <cell r="E78">
            <v>0</v>
          </cell>
          <cell r="F78">
            <v>-832713.02</v>
          </cell>
          <cell r="G78">
            <v>38904</v>
          </cell>
          <cell r="H78">
            <v>38904</v>
          </cell>
          <cell r="I78">
            <v>24.2986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K0000004</v>
          </cell>
          <cell r="B79" t="str">
            <v>A49005</v>
          </cell>
          <cell r="C79">
            <v>0</v>
          </cell>
          <cell r="D79">
            <v>53800</v>
          </cell>
          <cell r="E79">
            <v>0</v>
          </cell>
          <cell r="F79">
            <v>-1436015</v>
          </cell>
          <cell r="G79">
            <v>38717</v>
          </cell>
          <cell r="H79">
            <v>38717</v>
          </cell>
          <cell r="I79">
            <v>26.691728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K0000005</v>
          </cell>
          <cell r="B80" t="str">
            <v>A49006</v>
          </cell>
          <cell r="C80">
            <v>0</v>
          </cell>
          <cell r="D80">
            <v>31500</v>
          </cell>
          <cell r="E80">
            <v>0</v>
          </cell>
          <cell r="F80">
            <v>-857164</v>
          </cell>
          <cell r="G80">
            <v>38748</v>
          </cell>
          <cell r="H80">
            <v>38748</v>
          </cell>
          <cell r="I80">
            <v>27.211555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K0000005</v>
          </cell>
          <cell r="B81" t="str">
            <v>A49007</v>
          </cell>
          <cell r="C81">
            <v>0</v>
          </cell>
          <cell r="D81">
            <v>12000</v>
          </cell>
          <cell r="E81">
            <v>0</v>
          </cell>
          <cell r="F81">
            <v>-300000</v>
          </cell>
          <cell r="G81">
            <v>38748</v>
          </cell>
          <cell r="H81">
            <v>38748</v>
          </cell>
          <cell r="I81">
            <v>25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K0000004</v>
          </cell>
          <cell r="B82" t="str">
            <v>A51012</v>
          </cell>
          <cell r="C82">
            <v>0</v>
          </cell>
          <cell r="D82">
            <v>30100</v>
          </cell>
          <cell r="E82">
            <v>0</v>
          </cell>
          <cell r="F82">
            <v>-1550702</v>
          </cell>
          <cell r="G82">
            <v>38717</v>
          </cell>
          <cell r="H82">
            <v>38717</v>
          </cell>
          <cell r="I82">
            <v>51.518338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K0000004</v>
          </cell>
          <cell r="B83" t="str">
            <v>A51013</v>
          </cell>
          <cell r="C83">
            <v>0</v>
          </cell>
          <cell r="D83">
            <v>30300</v>
          </cell>
          <cell r="E83">
            <v>0</v>
          </cell>
          <cell r="F83">
            <v>-1566915</v>
          </cell>
          <cell r="G83">
            <v>38717</v>
          </cell>
          <cell r="H83">
            <v>38717</v>
          </cell>
          <cell r="I83">
            <v>51.713366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K0000004</v>
          </cell>
          <cell r="B84" t="str">
            <v>A52003</v>
          </cell>
          <cell r="C84">
            <v>0</v>
          </cell>
          <cell r="D84">
            <v>59075</v>
          </cell>
          <cell r="E84">
            <v>0</v>
          </cell>
          <cell r="F84">
            <v>-1475124</v>
          </cell>
          <cell r="G84">
            <v>38717</v>
          </cell>
          <cell r="H84">
            <v>38717</v>
          </cell>
          <cell r="I84">
            <v>24.970359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K0000004</v>
          </cell>
          <cell r="B85" t="str">
            <v>A52006</v>
          </cell>
          <cell r="C85">
            <v>0</v>
          </cell>
          <cell r="D85">
            <v>61900</v>
          </cell>
          <cell r="E85">
            <v>0</v>
          </cell>
          <cell r="F85">
            <v>-1576647</v>
          </cell>
          <cell r="G85">
            <v>38717</v>
          </cell>
          <cell r="H85">
            <v>38717</v>
          </cell>
          <cell r="I85">
            <v>25.470872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K0000004</v>
          </cell>
          <cell r="B86" t="str">
            <v>A53000</v>
          </cell>
          <cell r="C86">
            <v>0</v>
          </cell>
          <cell r="D86">
            <v>57940</v>
          </cell>
          <cell r="E86">
            <v>0</v>
          </cell>
          <cell r="F86">
            <v>-1541236</v>
          </cell>
          <cell r="G86">
            <v>38717</v>
          </cell>
          <cell r="H86">
            <v>38717</v>
          </cell>
          <cell r="I86">
            <v>26.600552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K0000004</v>
          </cell>
          <cell r="B87" t="str">
            <v>A53001</v>
          </cell>
          <cell r="C87">
            <v>0</v>
          </cell>
          <cell r="D87">
            <v>55015</v>
          </cell>
          <cell r="E87">
            <v>0</v>
          </cell>
          <cell r="F87">
            <v>-1536835</v>
          </cell>
          <cell r="G87">
            <v>38717</v>
          </cell>
          <cell r="H87">
            <v>38717</v>
          </cell>
          <cell r="I87">
            <v>27.934835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K0000006</v>
          </cell>
          <cell r="B88" t="str">
            <v>A53002</v>
          </cell>
          <cell r="C88">
            <v>0</v>
          </cell>
          <cell r="D88">
            <v>32595</v>
          </cell>
          <cell r="E88">
            <v>0</v>
          </cell>
          <cell r="F88">
            <v>-832724.02</v>
          </cell>
          <cell r="G88">
            <v>38904</v>
          </cell>
          <cell r="H88">
            <v>38904</v>
          </cell>
          <cell r="I88">
            <v>25.5476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K0000005</v>
          </cell>
          <cell r="B89" t="str">
            <v>A53003</v>
          </cell>
          <cell r="C89">
            <v>0</v>
          </cell>
          <cell r="D89">
            <v>11100</v>
          </cell>
          <cell r="E89">
            <v>0</v>
          </cell>
          <cell r="F89">
            <v>-281609</v>
          </cell>
          <cell r="G89">
            <v>38748</v>
          </cell>
          <cell r="H89">
            <v>38748</v>
          </cell>
          <cell r="I89">
            <v>25.37018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K0000006</v>
          </cell>
          <cell r="B90" t="str">
            <v>A53004</v>
          </cell>
          <cell r="C90">
            <v>0</v>
          </cell>
          <cell r="D90">
            <v>34694</v>
          </cell>
          <cell r="E90">
            <v>0</v>
          </cell>
          <cell r="F90">
            <v>-832704.57</v>
          </cell>
          <cell r="G90">
            <v>38904</v>
          </cell>
          <cell r="H90">
            <v>38904</v>
          </cell>
          <cell r="I90">
            <v>24.0017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K0000004</v>
          </cell>
          <cell r="B91" t="str">
            <v>A54000</v>
          </cell>
          <cell r="C91">
            <v>0</v>
          </cell>
          <cell r="D91">
            <v>136100</v>
          </cell>
          <cell r="E91">
            <v>0</v>
          </cell>
          <cell r="F91">
            <v>-1446923</v>
          </cell>
          <cell r="G91">
            <v>38717</v>
          </cell>
          <cell r="H91">
            <v>38717</v>
          </cell>
          <cell r="I91">
            <v>10.631322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K0000005</v>
          </cell>
          <cell r="B92" t="str">
            <v>B20002</v>
          </cell>
          <cell r="C92">
            <v>0</v>
          </cell>
          <cell r="D92">
            <v>31000</v>
          </cell>
          <cell r="E92">
            <v>0</v>
          </cell>
          <cell r="F92">
            <v>-856248</v>
          </cell>
          <cell r="G92">
            <v>38748</v>
          </cell>
          <cell r="H92">
            <v>38748</v>
          </cell>
          <cell r="I92">
            <v>27.620903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K0000004</v>
          </cell>
          <cell r="B93" t="str">
            <v>B20003</v>
          </cell>
          <cell r="C93">
            <v>0</v>
          </cell>
          <cell r="D93">
            <v>56100</v>
          </cell>
          <cell r="E93">
            <v>0</v>
          </cell>
          <cell r="F93">
            <v>-1575008</v>
          </cell>
          <cell r="G93">
            <v>38717</v>
          </cell>
          <cell r="H93">
            <v>38717</v>
          </cell>
          <cell r="I93">
            <v>28.075008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K0000005</v>
          </cell>
          <cell r="B94" t="str">
            <v>B30002</v>
          </cell>
          <cell r="C94">
            <v>0</v>
          </cell>
          <cell r="D94">
            <v>30900</v>
          </cell>
          <cell r="E94">
            <v>0</v>
          </cell>
          <cell r="F94">
            <v>-854013</v>
          </cell>
          <cell r="G94">
            <v>38748</v>
          </cell>
          <cell r="H94">
            <v>38748</v>
          </cell>
          <cell r="I94">
            <v>27.637961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K0000004</v>
          </cell>
          <cell r="B95" t="str">
            <v>B35002</v>
          </cell>
          <cell r="C95">
            <v>0</v>
          </cell>
          <cell r="D95">
            <v>152700</v>
          </cell>
          <cell r="E95">
            <v>0</v>
          </cell>
          <cell r="F95">
            <v>-1567931</v>
          </cell>
          <cell r="G95">
            <v>38717</v>
          </cell>
          <cell r="H95">
            <v>38717</v>
          </cell>
          <cell r="I95">
            <v>10.268048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K0000005</v>
          </cell>
          <cell r="B96" t="str">
            <v>B60002</v>
          </cell>
          <cell r="C96">
            <v>0</v>
          </cell>
          <cell r="D96">
            <v>32000</v>
          </cell>
          <cell r="E96">
            <v>0</v>
          </cell>
          <cell r="F96">
            <v>-858200</v>
          </cell>
          <cell r="G96">
            <v>38748</v>
          </cell>
          <cell r="H96">
            <v>38748</v>
          </cell>
          <cell r="I96">
            <v>26.81875</v>
          </cell>
          <cell r="J96">
            <v>0</v>
          </cell>
          <cell r="K96">
            <v>0</v>
          </cell>
          <cell r="L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4"/>
  <sheetViews>
    <sheetView tabSelected="1" workbookViewId="0" topLeftCell="A1">
      <pane xSplit="1" ySplit="2" topLeftCell="A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140625" defaultRowHeight="12.75"/>
  <cols>
    <col min="1" max="1" width="13.57421875" style="0" customWidth="1"/>
    <col min="2" max="2" width="10.00390625" style="0" customWidth="1"/>
    <col min="4" max="4" width="14.140625" style="0" customWidth="1"/>
    <col min="5" max="5" width="11.28125" style="0" customWidth="1"/>
    <col min="6" max="6" width="12.140625" style="0" customWidth="1"/>
    <col min="7" max="7" width="12.421875" style="0" customWidth="1"/>
    <col min="9" max="12" width="14.00390625" style="0" customWidth="1"/>
    <col min="16" max="16" width="11.28125" style="0" customWidth="1"/>
    <col min="17" max="17" width="11.7109375" style="0" customWidth="1"/>
    <col min="18" max="18" width="11.57421875" style="0" customWidth="1"/>
    <col min="19" max="19" width="9.8515625" style="0" customWidth="1"/>
    <col min="20" max="20" width="12.8515625" style="0" customWidth="1"/>
    <col min="21" max="21" width="11.28125" style="0" customWidth="1"/>
    <col min="22" max="22" width="10.8515625" style="0" customWidth="1"/>
    <col min="23" max="23" width="13.140625" style="0" bestFit="1" customWidth="1"/>
    <col min="24" max="24" width="15.28125" style="0" customWidth="1"/>
    <col min="25" max="25" width="13.28125" style="0" customWidth="1"/>
    <col min="26" max="26" width="12.57421875" style="0" customWidth="1"/>
    <col min="27" max="27" width="11.140625" style="0" customWidth="1"/>
    <col min="28" max="28" width="12.57421875" style="0" customWidth="1"/>
    <col min="29" max="29" width="11.7109375" style="0" customWidth="1"/>
    <col min="30" max="30" width="11.8515625" style="0" customWidth="1"/>
  </cols>
  <sheetData>
    <row r="1" spans="1:45" ht="12.75">
      <c r="A1" t="s">
        <v>0</v>
      </c>
      <c r="L1" t="s">
        <v>1</v>
      </c>
      <c r="M1" t="s">
        <v>2</v>
      </c>
      <c r="N1" t="s">
        <v>2</v>
      </c>
      <c r="O1" t="s">
        <v>2</v>
      </c>
      <c r="P1" t="s">
        <v>3</v>
      </c>
      <c r="Q1" t="s">
        <v>4</v>
      </c>
      <c r="R1" t="s">
        <v>5</v>
      </c>
      <c r="T1" t="s">
        <v>6</v>
      </c>
      <c r="U1" t="s">
        <v>7</v>
      </c>
      <c r="V1" t="s">
        <v>8</v>
      </c>
      <c r="X1" t="s">
        <v>9</v>
      </c>
      <c r="Y1" t="s">
        <v>10</v>
      </c>
      <c r="Z1" t="s">
        <v>11</v>
      </c>
      <c r="AB1" t="s">
        <v>12</v>
      </c>
      <c r="AC1" t="s">
        <v>13</v>
      </c>
      <c r="AD1" t="s">
        <v>14</v>
      </c>
      <c r="AF1" t="s">
        <v>15</v>
      </c>
      <c r="AG1" t="s">
        <v>16</v>
      </c>
      <c r="AH1" t="s">
        <v>11</v>
      </c>
      <c r="AI1" t="s">
        <v>14</v>
      </c>
      <c r="AK1" t="s">
        <v>15</v>
      </c>
      <c r="AL1" t="s">
        <v>16</v>
      </c>
      <c r="AM1" t="s">
        <v>11</v>
      </c>
      <c r="AN1" t="s">
        <v>14</v>
      </c>
      <c r="AP1" t="s">
        <v>15</v>
      </c>
      <c r="AQ1" t="s">
        <v>16</v>
      </c>
      <c r="AR1" t="s">
        <v>17</v>
      </c>
      <c r="AS1" t="s">
        <v>18</v>
      </c>
    </row>
    <row r="2" spans="1:45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16</v>
      </c>
      <c r="N2" t="s">
        <v>17</v>
      </c>
      <c r="O2" t="s">
        <v>18</v>
      </c>
      <c r="P2" t="s">
        <v>31</v>
      </c>
      <c r="Q2" t="s">
        <v>31</v>
      </c>
      <c r="R2" t="s">
        <v>31</v>
      </c>
      <c r="T2">
        <v>100</v>
      </c>
      <c r="U2">
        <v>100</v>
      </c>
      <c r="V2">
        <f>T2*U2/100</f>
        <v>100</v>
      </c>
      <c r="X2">
        <v>100</v>
      </c>
      <c r="Y2">
        <v>100</v>
      </c>
      <c r="Z2">
        <f>X2*Y2/100</f>
        <v>100</v>
      </c>
      <c r="AB2">
        <v>100</v>
      </c>
      <c r="AC2">
        <v>100</v>
      </c>
      <c r="AD2">
        <f>AB2*AC2/100</f>
        <v>100</v>
      </c>
      <c r="AF2">
        <v>0</v>
      </c>
      <c r="AG2">
        <v>100</v>
      </c>
      <c r="AH2">
        <v>100</v>
      </c>
      <c r="AI2">
        <v>100</v>
      </c>
      <c r="AK2" s="1">
        <v>0</v>
      </c>
      <c r="AL2">
        <v>1.11</v>
      </c>
      <c r="AM2">
        <v>1.11</v>
      </c>
      <c r="AN2">
        <v>1.19</v>
      </c>
      <c r="AP2" s="1">
        <v>0</v>
      </c>
      <c r="AQ2">
        <v>23.43</v>
      </c>
      <c r="AR2">
        <v>23.07</v>
      </c>
      <c r="AS2">
        <v>23.86</v>
      </c>
    </row>
    <row r="3" spans="1:45" ht="12.75">
      <c r="A3" s="2" t="s">
        <v>32</v>
      </c>
      <c r="B3" s="2">
        <v>25.61</v>
      </c>
      <c r="C3" s="2">
        <v>25.79</v>
      </c>
      <c r="D3" s="2">
        <v>1.375</v>
      </c>
      <c r="E3" s="3">
        <v>0.05369</v>
      </c>
      <c r="F3" s="3">
        <v>0.013959</v>
      </c>
      <c r="G3" s="2" t="s">
        <v>33</v>
      </c>
      <c r="H3" s="2">
        <v>25</v>
      </c>
      <c r="I3" s="2">
        <v>0.08</v>
      </c>
      <c r="J3" s="4">
        <v>38990</v>
      </c>
      <c r="K3" s="2">
        <v>25.5</v>
      </c>
      <c r="L3" s="2">
        <v>1.25</v>
      </c>
      <c r="M3" s="5">
        <v>1.0673</v>
      </c>
      <c r="N3" s="5"/>
      <c r="O3" s="5"/>
      <c r="P3" s="5">
        <f aca="true" t="shared" si="0" ref="P3:P34">K3/H3</f>
        <v>1.02</v>
      </c>
      <c r="Q3" s="5">
        <f aca="true" t="shared" si="1" ref="Q3:Q34">P3*H3/B3</f>
        <v>0.9957048028114018</v>
      </c>
      <c r="R3" s="5">
        <f aca="true" t="shared" si="2" ref="R3:R34">L3/(D3*Q3)</f>
        <v>0.9130124777183601</v>
      </c>
      <c r="S3" s="6"/>
      <c r="T3" s="7">
        <f aca="true" t="shared" si="3" ref="T3:T34">T2*(1-((M3/100)*(1-Q3)))</f>
        <v>99.9954157360406</v>
      </c>
      <c r="U3" s="8">
        <f aca="true" t="shared" si="4" ref="U3:U34">U2*(1-(M3/100)*(1-R3))</f>
        <v>99.9071582174688</v>
      </c>
      <c r="V3" s="5">
        <f aca="true" t="shared" si="5" ref="V3:V34">V$2*T3*U3/(T$2*U$2)</f>
        <v>99.90257820962178</v>
      </c>
      <c r="W3" s="6"/>
      <c r="X3" s="7">
        <f aca="true" t="shared" si="6" ref="X3:X34">X2*(1-((N3/100)*(1-Q3)))</f>
        <v>100</v>
      </c>
      <c r="Y3" s="8">
        <f aca="true" t="shared" si="7" ref="Y3:Y34">Y2*(1-(N3/100)*(1-R3))</f>
        <v>100</v>
      </c>
      <c r="Z3" s="5">
        <f aca="true" t="shared" si="8" ref="Z3:Z34">Z$2*X3*Y3/(X$2*Y$2)</f>
        <v>100</v>
      </c>
      <c r="AA3" s="2"/>
      <c r="AB3" s="7">
        <f aca="true" t="shared" si="9" ref="AB3:AB34">AB2*(1-((O3/100)*(1-Q3)))</f>
        <v>100</v>
      </c>
      <c r="AC3" s="8">
        <f aca="true" t="shared" si="10" ref="AC3:AC34">AC2*(1-(O3/100)*(1-R3))</f>
        <v>100</v>
      </c>
      <c r="AD3" s="5">
        <f aca="true" t="shared" si="11" ref="AD3:AD34">AD$2*AB3*AC3/(AB$2*AC$2)</f>
        <v>100</v>
      </c>
      <c r="AF3" s="1">
        <f aca="true" t="shared" si="12" ref="AF3:AF34">(J3-DATE(2006,8,31))/365</f>
        <v>0.0821917808219178</v>
      </c>
      <c r="AG3">
        <v>99.90257820962178</v>
      </c>
      <c r="AH3">
        <v>100</v>
      </c>
      <c r="AI3">
        <v>100</v>
      </c>
      <c r="AK3" s="1">
        <v>0.0821917808219178</v>
      </c>
      <c r="AL3">
        <f aca="true" t="shared" si="13" ref="AL3:AL34">AL$2*AG3/AG$2</f>
        <v>1.1089186181268018</v>
      </c>
      <c r="AM3">
        <f aca="true" t="shared" si="14" ref="AM3:AM34">AM$2*AH3/AH$2</f>
        <v>1.11</v>
      </c>
      <c r="AN3">
        <f aca="true" t="shared" si="15" ref="AN3:AN34">AN$2*AI3/AI$2</f>
        <v>1.19</v>
      </c>
      <c r="AP3" s="1">
        <v>0.0821917808219178</v>
      </c>
      <c r="AQ3">
        <f aca="true" t="shared" si="16" ref="AQ3:AQ34">AQ$2*T3/T$2</f>
        <v>23.428925906954316</v>
      </c>
      <c r="AR3">
        <f aca="true" t="shared" si="17" ref="AR3:AR34">AR$2*X3/X$2</f>
        <v>23.07</v>
      </c>
      <c r="AS3">
        <f aca="true" t="shared" si="18" ref="AS3:AS34">AS$2*AB3/AB$2</f>
        <v>23.86</v>
      </c>
    </row>
    <row r="4" spans="1:45" ht="12.75">
      <c r="A4" s="2" t="s">
        <v>34</v>
      </c>
      <c r="B4" s="2">
        <v>25.4</v>
      </c>
      <c r="C4" s="2">
        <v>25.54</v>
      </c>
      <c r="D4" s="2">
        <v>1.2</v>
      </c>
      <c r="E4" s="3">
        <v>0.047244</v>
      </c>
      <c r="F4" s="3">
        <v>-0.015158</v>
      </c>
      <c r="G4" s="2" t="s">
        <v>33</v>
      </c>
      <c r="H4" s="2">
        <v>25</v>
      </c>
      <c r="I4" s="2">
        <v>0.08</v>
      </c>
      <c r="J4" s="4">
        <v>38990</v>
      </c>
      <c r="K4" s="2">
        <v>25.25</v>
      </c>
      <c r="L4" s="2">
        <v>0.95</v>
      </c>
      <c r="M4" s="5">
        <v>1.0551</v>
      </c>
      <c r="N4" s="5">
        <v>1.4561</v>
      </c>
      <c r="O4" s="5"/>
      <c r="P4" s="5">
        <f t="shared" si="0"/>
        <v>1.01</v>
      </c>
      <c r="Q4" s="5">
        <f t="shared" si="1"/>
        <v>0.9940944881889764</v>
      </c>
      <c r="R4" s="5">
        <f t="shared" si="2"/>
        <v>0.7963696369636964</v>
      </c>
      <c r="S4" s="6"/>
      <c r="T4" s="7">
        <f t="shared" si="3"/>
        <v>99.98918511616995</v>
      </c>
      <c r="U4" s="8">
        <f t="shared" si="4"/>
        <v>99.69250729236666</v>
      </c>
      <c r="V4" s="5">
        <f t="shared" si="5"/>
        <v>99.68172566351572</v>
      </c>
      <c r="W4" s="6"/>
      <c r="X4" s="7">
        <f t="shared" si="6"/>
        <v>99.99140098425197</v>
      </c>
      <c r="Y4" s="8">
        <f t="shared" si="7"/>
        <v>99.70349382838283</v>
      </c>
      <c r="Z4" s="5">
        <f t="shared" si="8"/>
        <v>99.69492030924718</v>
      </c>
      <c r="AA4" s="2"/>
      <c r="AB4" s="7">
        <f t="shared" si="9"/>
        <v>100</v>
      </c>
      <c r="AC4" s="8">
        <f t="shared" si="10"/>
        <v>100</v>
      </c>
      <c r="AD4" s="5">
        <f t="shared" si="11"/>
        <v>100</v>
      </c>
      <c r="AF4" s="1">
        <f t="shared" si="12"/>
        <v>0.0821917808219178</v>
      </c>
      <c r="AG4">
        <v>99.68172566351572</v>
      </c>
      <c r="AH4">
        <v>99.69492030924718</v>
      </c>
      <c r="AI4">
        <v>100</v>
      </c>
      <c r="AK4" s="1">
        <v>0.0821917808219178</v>
      </c>
      <c r="AL4">
        <f t="shared" si="13"/>
        <v>1.1064671548650247</v>
      </c>
      <c r="AM4">
        <f t="shared" si="14"/>
        <v>1.1066136154326438</v>
      </c>
      <c r="AN4">
        <f t="shared" si="15"/>
        <v>1.19</v>
      </c>
      <c r="AP4" s="1">
        <v>0.0821917808219178</v>
      </c>
      <c r="AQ4">
        <f t="shared" si="16"/>
        <v>23.42746607271862</v>
      </c>
      <c r="AR4">
        <f t="shared" si="17"/>
        <v>23.06801620706693</v>
      </c>
      <c r="AS4">
        <f t="shared" si="18"/>
        <v>23.86</v>
      </c>
    </row>
    <row r="5" spans="1:45" ht="12.75">
      <c r="A5" s="2" t="s">
        <v>35</v>
      </c>
      <c r="B5" s="2">
        <v>25.48</v>
      </c>
      <c r="C5" s="2">
        <v>25.66</v>
      </c>
      <c r="D5" s="2">
        <v>1.175</v>
      </c>
      <c r="E5" s="3">
        <v>0.046115</v>
      </c>
      <c r="F5" s="3">
        <v>-0.052443</v>
      </c>
      <c r="G5" s="2" t="s">
        <v>36</v>
      </c>
      <c r="H5" s="2">
        <v>25</v>
      </c>
      <c r="I5" s="2">
        <v>0.08</v>
      </c>
      <c r="J5" s="4">
        <v>38990</v>
      </c>
      <c r="K5" s="2">
        <v>25.25</v>
      </c>
      <c r="L5" s="2">
        <v>0.95</v>
      </c>
      <c r="M5" s="5">
        <v>1.0457</v>
      </c>
      <c r="N5" s="5"/>
      <c r="O5" s="5"/>
      <c r="P5" s="5">
        <f t="shared" si="0"/>
        <v>1.01</v>
      </c>
      <c r="Q5" s="5">
        <f t="shared" si="1"/>
        <v>0.9909733124018838</v>
      </c>
      <c r="R5" s="5">
        <f t="shared" si="2"/>
        <v>0.8158752896566253</v>
      </c>
      <c r="S5" s="6"/>
      <c r="T5" s="7">
        <f t="shared" si="3"/>
        <v>99.9797469297879</v>
      </c>
      <c r="U5" s="8">
        <f t="shared" si="4"/>
        <v>99.50056012678947</v>
      </c>
      <c r="V5" s="5">
        <f t="shared" si="5"/>
        <v>99.48040820848554</v>
      </c>
      <c r="W5" s="6"/>
      <c r="X5" s="7">
        <f t="shared" si="6"/>
        <v>99.99140098425197</v>
      </c>
      <c r="Y5" s="8">
        <f t="shared" si="7"/>
        <v>99.70349382838283</v>
      </c>
      <c r="Z5" s="5">
        <f t="shared" si="8"/>
        <v>99.69492030924718</v>
      </c>
      <c r="AA5" s="2"/>
      <c r="AB5" s="7">
        <f t="shared" si="9"/>
        <v>100</v>
      </c>
      <c r="AC5" s="8">
        <f t="shared" si="10"/>
        <v>100</v>
      </c>
      <c r="AD5" s="5">
        <f t="shared" si="11"/>
        <v>100</v>
      </c>
      <c r="AF5" s="1">
        <f t="shared" si="12"/>
        <v>0.0821917808219178</v>
      </c>
      <c r="AG5">
        <v>99.48040820848554</v>
      </c>
      <c r="AH5">
        <v>99.69492030924718</v>
      </c>
      <c r="AI5">
        <v>100</v>
      </c>
      <c r="AK5" s="1">
        <v>0.0821917808219178</v>
      </c>
      <c r="AL5">
        <f t="shared" si="13"/>
        <v>1.1042325311141896</v>
      </c>
      <c r="AM5">
        <f t="shared" si="14"/>
        <v>1.1066136154326438</v>
      </c>
      <c r="AN5">
        <f t="shared" si="15"/>
        <v>1.19</v>
      </c>
      <c r="AP5" s="1">
        <v>0.0821917808219178</v>
      </c>
      <c r="AQ5">
        <f t="shared" si="16"/>
        <v>23.425254705649305</v>
      </c>
      <c r="AR5">
        <f t="shared" si="17"/>
        <v>23.06801620706693</v>
      </c>
      <c r="AS5">
        <f t="shared" si="18"/>
        <v>23.86</v>
      </c>
    </row>
    <row r="6" spans="1:45" ht="12.75">
      <c r="A6" s="2" t="s">
        <v>37</v>
      </c>
      <c r="B6" s="2">
        <v>25.41</v>
      </c>
      <c r="C6" s="2">
        <v>25.53</v>
      </c>
      <c r="D6" s="2">
        <v>1.188</v>
      </c>
      <c r="E6" s="3">
        <v>0.046753</v>
      </c>
      <c r="F6" s="3">
        <v>0.029238</v>
      </c>
      <c r="G6" s="2" t="s">
        <v>33</v>
      </c>
      <c r="H6" s="2">
        <v>25</v>
      </c>
      <c r="I6" s="2">
        <v>0.31</v>
      </c>
      <c r="J6" s="4">
        <v>38990</v>
      </c>
      <c r="K6" s="2">
        <v>25.5</v>
      </c>
      <c r="L6" s="2">
        <v>0.95</v>
      </c>
      <c r="M6" s="5">
        <v>1.0347</v>
      </c>
      <c r="N6" s="5">
        <v>1.4239</v>
      </c>
      <c r="O6" s="5"/>
      <c r="P6" s="5">
        <f t="shared" si="0"/>
        <v>1.02</v>
      </c>
      <c r="Q6" s="5">
        <f t="shared" si="1"/>
        <v>1.0035419126328218</v>
      </c>
      <c r="R6" s="5">
        <f t="shared" si="2"/>
        <v>0.7968409586056644</v>
      </c>
      <c r="S6" s="6"/>
      <c r="T6" s="7">
        <f t="shared" si="3"/>
        <v>99.98341100455112</v>
      </c>
      <c r="U6" s="8">
        <f t="shared" si="4"/>
        <v>99.29140133252439</v>
      </c>
      <c r="V6" s="5">
        <f t="shared" si="5"/>
        <v>99.2749298864762</v>
      </c>
      <c r="W6" s="6"/>
      <c r="X6" s="7">
        <f t="shared" si="6"/>
        <v>99.99644387997316</v>
      </c>
      <c r="Y6" s="8">
        <f t="shared" si="7"/>
        <v>99.41507339693614</v>
      </c>
      <c r="Z6" s="5">
        <f t="shared" si="8"/>
        <v>99.41153807760138</v>
      </c>
      <c r="AA6" s="2"/>
      <c r="AB6" s="7">
        <f t="shared" si="9"/>
        <v>100</v>
      </c>
      <c r="AC6" s="8">
        <f t="shared" si="10"/>
        <v>100</v>
      </c>
      <c r="AD6" s="5">
        <f t="shared" si="11"/>
        <v>100</v>
      </c>
      <c r="AF6" s="1">
        <f t="shared" si="12"/>
        <v>0.0821917808219178</v>
      </c>
      <c r="AG6">
        <v>99.2749298864762</v>
      </c>
      <c r="AH6">
        <v>99.41153807760138</v>
      </c>
      <c r="AI6">
        <v>100</v>
      </c>
      <c r="AK6" s="1">
        <v>0.0821917808219178</v>
      </c>
      <c r="AL6">
        <f t="shared" si="13"/>
        <v>1.101951721739886</v>
      </c>
      <c r="AM6">
        <f t="shared" si="14"/>
        <v>1.1034680726613755</v>
      </c>
      <c r="AN6">
        <f t="shared" si="15"/>
        <v>1.19</v>
      </c>
      <c r="AP6" s="1">
        <v>0.0821917808219178</v>
      </c>
      <c r="AQ6">
        <f t="shared" si="16"/>
        <v>23.426113198366323</v>
      </c>
      <c r="AR6">
        <f t="shared" si="17"/>
        <v>23.069179603109806</v>
      </c>
      <c r="AS6">
        <f t="shared" si="18"/>
        <v>23.86</v>
      </c>
    </row>
    <row r="7" spans="1:45" ht="12.75">
      <c r="A7" s="2" t="s">
        <v>38</v>
      </c>
      <c r="B7" s="2">
        <v>25.54</v>
      </c>
      <c r="C7" s="2">
        <v>25.73</v>
      </c>
      <c r="D7" s="2">
        <v>1.375</v>
      </c>
      <c r="E7" s="3">
        <v>0.053837</v>
      </c>
      <c r="F7" s="3">
        <v>0.019918</v>
      </c>
      <c r="G7" s="2" t="s">
        <v>39</v>
      </c>
      <c r="H7" s="2">
        <v>25</v>
      </c>
      <c r="I7" s="2">
        <v>0.33</v>
      </c>
      <c r="J7" s="4">
        <v>39083</v>
      </c>
      <c r="K7" s="2">
        <v>25.25</v>
      </c>
      <c r="L7" s="2">
        <v>1.3</v>
      </c>
      <c r="M7" s="5">
        <v>1.1</v>
      </c>
      <c r="N7" s="5">
        <v>1.451</v>
      </c>
      <c r="O7" s="5"/>
      <c r="P7" s="5">
        <f t="shared" si="0"/>
        <v>1.01</v>
      </c>
      <c r="Q7" s="5">
        <f t="shared" si="1"/>
        <v>0.9886452623335944</v>
      </c>
      <c r="R7" s="5">
        <f t="shared" si="2"/>
        <v>0.9563132313231324</v>
      </c>
      <c r="S7" s="6"/>
      <c r="T7" s="7">
        <f t="shared" si="3"/>
        <v>99.97092286511868</v>
      </c>
      <c r="U7" s="8">
        <f t="shared" si="4"/>
        <v>99.2436864072266</v>
      </c>
      <c r="V7" s="5">
        <f t="shared" si="5"/>
        <v>99.21482918666878</v>
      </c>
      <c r="W7" s="6"/>
      <c r="X7" s="7">
        <f t="shared" si="6"/>
        <v>99.97996874151573</v>
      </c>
      <c r="Y7" s="8">
        <f t="shared" si="7"/>
        <v>99.35205467764295</v>
      </c>
      <c r="Z7" s="5">
        <f t="shared" si="8"/>
        <v>99.33215321076105</v>
      </c>
      <c r="AA7" s="2"/>
      <c r="AB7" s="7">
        <f t="shared" si="9"/>
        <v>100</v>
      </c>
      <c r="AC7" s="8">
        <f t="shared" si="10"/>
        <v>100</v>
      </c>
      <c r="AD7" s="5">
        <f t="shared" si="11"/>
        <v>100</v>
      </c>
      <c r="AF7" s="1">
        <f t="shared" si="12"/>
        <v>0.336986301369863</v>
      </c>
      <c r="AG7">
        <v>99.21482918666878</v>
      </c>
      <c r="AH7">
        <v>99.33215321076105</v>
      </c>
      <c r="AI7">
        <v>100</v>
      </c>
      <c r="AK7" s="1">
        <v>0.336986301369863</v>
      </c>
      <c r="AL7">
        <f t="shared" si="13"/>
        <v>1.1012846039720237</v>
      </c>
      <c r="AM7">
        <f t="shared" si="14"/>
        <v>1.1025869006394478</v>
      </c>
      <c r="AN7">
        <f t="shared" si="15"/>
        <v>1.19</v>
      </c>
      <c r="AP7" s="1">
        <v>0.336986301369863</v>
      </c>
      <c r="AQ7">
        <f t="shared" si="16"/>
        <v>23.42318722729731</v>
      </c>
      <c r="AR7">
        <f t="shared" si="17"/>
        <v>23.06537878866768</v>
      </c>
      <c r="AS7">
        <f t="shared" si="18"/>
        <v>23.86</v>
      </c>
    </row>
    <row r="8" spans="1:45" ht="12.75">
      <c r="A8" s="2" t="s">
        <v>40</v>
      </c>
      <c r="B8" s="2">
        <v>26.16</v>
      </c>
      <c r="C8" s="2">
        <v>26.27</v>
      </c>
      <c r="D8" s="2">
        <v>1.45</v>
      </c>
      <c r="E8" s="3">
        <v>0.055428</v>
      </c>
      <c r="F8" s="3">
        <v>0.033194</v>
      </c>
      <c r="G8" s="2" t="s">
        <v>39</v>
      </c>
      <c r="H8" s="2">
        <v>25</v>
      </c>
      <c r="I8" s="2">
        <v>0.37</v>
      </c>
      <c r="J8" s="4">
        <v>39096</v>
      </c>
      <c r="K8" s="2">
        <v>26</v>
      </c>
      <c r="L8" s="2">
        <v>1.3</v>
      </c>
      <c r="M8" s="5">
        <v>1.1121</v>
      </c>
      <c r="N8" s="5">
        <v>1.4323</v>
      </c>
      <c r="O8" s="5"/>
      <c r="P8" s="5">
        <f t="shared" si="0"/>
        <v>1.04</v>
      </c>
      <c r="Q8" s="5">
        <f t="shared" si="1"/>
        <v>0.9938837920489296</v>
      </c>
      <c r="R8" s="5">
        <f t="shared" si="2"/>
        <v>0.9020689655172414</v>
      </c>
      <c r="S8" s="6"/>
      <c r="T8" s="7">
        <f t="shared" si="3"/>
        <v>99.964123008035</v>
      </c>
      <c r="U8" s="8">
        <f t="shared" si="4"/>
        <v>99.13560099813148</v>
      </c>
      <c r="V8" s="5">
        <f t="shared" si="5"/>
        <v>99.10003412652694</v>
      </c>
      <c r="W8" s="6"/>
      <c r="X8" s="7">
        <f t="shared" si="6"/>
        <v>99.97121025165467</v>
      </c>
      <c r="Y8" s="8">
        <f t="shared" si="7"/>
        <v>99.21269690796089</v>
      </c>
      <c r="Z8" s="5">
        <f t="shared" si="8"/>
        <v>99.18413382219447</v>
      </c>
      <c r="AA8" s="2"/>
      <c r="AB8" s="7">
        <f t="shared" si="9"/>
        <v>100</v>
      </c>
      <c r="AC8" s="8">
        <f t="shared" si="10"/>
        <v>100</v>
      </c>
      <c r="AD8" s="5">
        <f t="shared" si="11"/>
        <v>100</v>
      </c>
      <c r="AF8" s="1">
        <f t="shared" si="12"/>
        <v>0.3726027397260274</v>
      </c>
      <c r="AG8">
        <v>99.10003412652694</v>
      </c>
      <c r="AH8">
        <v>99.18413382219447</v>
      </c>
      <c r="AI8">
        <v>100</v>
      </c>
      <c r="AK8" s="1">
        <v>0.3726027397260274</v>
      </c>
      <c r="AL8">
        <f t="shared" si="13"/>
        <v>1.100010378804449</v>
      </c>
      <c r="AM8">
        <f t="shared" si="14"/>
        <v>1.1009438854263587</v>
      </c>
      <c r="AN8">
        <f t="shared" si="15"/>
        <v>1.19</v>
      </c>
      <c r="AP8" s="1">
        <v>0.3726027397260274</v>
      </c>
      <c r="AQ8">
        <f t="shared" si="16"/>
        <v>23.4215940207826</v>
      </c>
      <c r="AR8">
        <f t="shared" si="17"/>
        <v>23.063358205056733</v>
      </c>
      <c r="AS8">
        <f t="shared" si="18"/>
        <v>23.86</v>
      </c>
    </row>
    <row r="9" spans="1:45" ht="12.75">
      <c r="A9" s="2" t="s">
        <v>41</v>
      </c>
      <c r="B9" s="2">
        <v>25.53</v>
      </c>
      <c r="C9" s="2">
        <v>25.59</v>
      </c>
      <c r="D9" s="2">
        <v>1.9375</v>
      </c>
      <c r="E9" s="3">
        <v>0.075891</v>
      </c>
      <c r="F9" s="3">
        <v>0.058011</v>
      </c>
      <c r="G9" s="2" t="s">
        <v>42</v>
      </c>
      <c r="H9" s="2">
        <v>25</v>
      </c>
      <c r="I9" s="2">
        <v>0.4</v>
      </c>
      <c r="J9" s="4">
        <v>39112</v>
      </c>
      <c r="K9" s="2">
        <v>25</v>
      </c>
      <c r="L9" s="2">
        <v>1.45</v>
      </c>
      <c r="M9" s="5">
        <v>1.0996</v>
      </c>
      <c r="N9" s="5">
        <v>1.4022</v>
      </c>
      <c r="O9" s="5"/>
      <c r="P9" s="5">
        <f t="shared" si="0"/>
        <v>1</v>
      </c>
      <c r="Q9" s="5">
        <f t="shared" si="1"/>
        <v>0.9792401096748923</v>
      </c>
      <c r="R9" s="5">
        <f t="shared" si="2"/>
        <v>0.7642529032258065</v>
      </c>
      <c r="S9" s="6"/>
      <c r="T9" s="7">
        <f t="shared" si="3"/>
        <v>99.94130362248092</v>
      </c>
      <c r="U9" s="8">
        <f t="shared" si="4"/>
        <v>98.87861425050696</v>
      </c>
      <c r="V9" s="5">
        <f t="shared" si="5"/>
        <v>98.82057608580084</v>
      </c>
      <c r="W9" s="6"/>
      <c r="X9" s="7">
        <f t="shared" si="6"/>
        <v>99.94210911399784</v>
      </c>
      <c r="Y9" s="8">
        <f t="shared" si="7"/>
        <v>98.88473487401653</v>
      </c>
      <c r="Z9" s="5">
        <f t="shared" si="8"/>
        <v>98.82748962487709</v>
      </c>
      <c r="AA9" s="2"/>
      <c r="AB9" s="7">
        <f t="shared" si="9"/>
        <v>100</v>
      </c>
      <c r="AC9" s="8">
        <f t="shared" si="10"/>
        <v>100</v>
      </c>
      <c r="AD9" s="5">
        <f t="shared" si="11"/>
        <v>100</v>
      </c>
      <c r="AF9" s="1">
        <f t="shared" si="12"/>
        <v>0.41643835616438357</v>
      </c>
      <c r="AG9">
        <v>98.82057608580084</v>
      </c>
      <c r="AH9">
        <v>98.82748962487709</v>
      </c>
      <c r="AI9">
        <v>100</v>
      </c>
      <c r="AK9" s="1">
        <v>0.41643835616438357</v>
      </c>
      <c r="AL9">
        <f t="shared" si="13"/>
        <v>1.0969083945523894</v>
      </c>
      <c r="AM9">
        <f t="shared" si="14"/>
        <v>1.096985134836136</v>
      </c>
      <c r="AN9">
        <f t="shared" si="15"/>
        <v>1.19</v>
      </c>
      <c r="AP9" s="1">
        <v>0.41643835616438357</v>
      </c>
      <c r="AQ9">
        <f t="shared" si="16"/>
        <v>23.416247438747277</v>
      </c>
      <c r="AR9">
        <f t="shared" si="17"/>
        <v>23.056644572599303</v>
      </c>
      <c r="AS9">
        <f t="shared" si="18"/>
        <v>23.86</v>
      </c>
    </row>
    <row r="10" spans="1:45" ht="12.75">
      <c r="A10" s="2" t="s">
        <v>43</v>
      </c>
      <c r="B10" s="2">
        <v>25.76</v>
      </c>
      <c r="C10" s="2">
        <v>25.87</v>
      </c>
      <c r="D10" s="2">
        <v>2.0875</v>
      </c>
      <c r="E10" s="3">
        <v>0.081036</v>
      </c>
      <c r="F10" s="3">
        <v>0.043965</v>
      </c>
      <c r="G10" s="2" t="s">
        <v>39</v>
      </c>
      <c r="H10" s="2">
        <v>25</v>
      </c>
      <c r="I10" s="2">
        <v>0.4</v>
      </c>
      <c r="J10" s="4">
        <v>39112</v>
      </c>
      <c r="K10" s="2">
        <v>25</v>
      </c>
      <c r="L10" s="2">
        <v>1.35</v>
      </c>
      <c r="M10" s="5">
        <v>1.0698</v>
      </c>
      <c r="N10" s="5">
        <v>1.3706</v>
      </c>
      <c r="O10" s="5"/>
      <c r="P10" s="5">
        <f t="shared" si="0"/>
        <v>1</v>
      </c>
      <c r="Q10" s="5">
        <f t="shared" si="1"/>
        <v>0.9704968944099378</v>
      </c>
      <c r="R10" s="5">
        <f t="shared" si="2"/>
        <v>0.6663664670658684</v>
      </c>
      <c r="S10" s="6"/>
      <c r="T10" s="7">
        <f t="shared" si="3"/>
        <v>99.90975972611925</v>
      </c>
      <c r="U10" s="8">
        <f t="shared" si="4"/>
        <v>98.52569555992667</v>
      </c>
      <c r="V10" s="5">
        <f t="shared" si="5"/>
        <v>98.43678570241048</v>
      </c>
      <c r="W10" s="6"/>
      <c r="X10" s="7">
        <f t="shared" si="6"/>
        <v>99.9016955667885</v>
      </c>
      <c r="Y10" s="8">
        <f t="shared" si="7"/>
        <v>98.4325566171808</v>
      </c>
      <c r="Z10" s="5">
        <f t="shared" si="8"/>
        <v>98.3357930503027</v>
      </c>
      <c r="AA10" s="2"/>
      <c r="AB10" s="7">
        <f t="shared" si="9"/>
        <v>100</v>
      </c>
      <c r="AC10" s="8">
        <f t="shared" si="10"/>
        <v>100</v>
      </c>
      <c r="AD10" s="5">
        <f t="shared" si="11"/>
        <v>100</v>
      </c>
      <c r="AF10" s="1">
        <f t="shared" si="12"/>
        <v>0.41643835616438357</v>
      </c>
      <c r="AG10">
        <v>98.43678570241048</v>
      </c>
      <c r="AH10">
        <v>98.3357930503027</v>
      </c>
      <c r="AI10">
        <v>100</v>
      </c>
      <c r="AK10" s="1">
        <v>0.41643835616438357</v>
      </c>
      <c r="AL10">
        <f t="shared" si="13"/>
        <v>1.0926483212967564</v>
      </c>
      <c r="AM10">
        <f t="shared" si="14"/>
        <v>1.09152730285836</v>
      </c>
      <c r="AN10">
        <f t="shared" si="15"/>
        <v>1.19</v>
      </c>
      <c r="AP10" s="1">
        <v>0.41643835616438357</v>
      </c>
      <c r="AQ10">
        <f t="shared" si="16"/>
        <v>23.408856703829738</v>
      </c>
      <c r="AR10">
        <f t="shared" si="17"/>
        <v>23.04732116725811</v>
      </c>
      <c r="AS10">
        <f t="shared" si="18"/>
        <v>23.86</v>
      </c>
    </row>
    <row r="11" spans="1:45" ht="12.75">
      <c r="A11" s="2" t="s">
        <v>44</v>
      </c>
      <c r="B11" s="2">
        <v>26.09</v>
      </c>
      <c r="C11" s="2">
        <v>26.39</v>
      </c>
      <c r="D11" s="2">
        <v>1.5625</v>
      </c>
      <c r="E11" s="3">
        <v>0.059889</v>
      </c>
      <c r="F11" s="3">
        <v>0.040486</v>
      </c>
      <c r="G11" s="2" t="s">
        <v>33</v>
      </c>
      <c r="H11" s="2">
        <v>25</v>
      </c>
      <c r="I11" s="2">
        <v>0.41</v>
      </c>
      <c r="J11" s="4">
        <v>39112</v>
      </c>
      <c r="K11" s="2">
        <v>26</v>
      </c>
      <c r="L11" s="2">
        <v>1.25</v>
      </c>
      <c r="M11" s="5">
        <v>1.0528</v>
      </c>
      <c r="N11" s="5">
        <v>1.3568</v>
      </c>
      <c r="O11" s="5"/>
      <c r="P11" s="5">
        <f t="shared" si="0"/>
        <v>1.04</v>
      </c>
      <c r="Q11" s="5">
        <f t="shared" si="1"/>
        <v>0.9965504024530472</v>
      </c>
      <c r="R11" s="5">
        <f t="shared" si="2"/>
        <v>0.8027692307692308</v>
      </c>
      <c r="S11" s="6"/>
      <c r="T11" s="7">
        <f t="shared" si="3"/>
        <v>99.9061312671106</v>
      </c>
      <c r="U11" s="8">
        <f t="shared" si="4"/>
        <v>98.32111231895745</v>
      </c>
      <c r="V11" s="5">
        <f t="shared" si="5"/>
        <v>98.22881953666086</v>
      </c>
      <c r="W11" s="6"/>
      <c r="X11" s="7">
        <f t="shared" si="6"/>
        <v>99.8970197538912</v>
      </c>
      <c r="Y11" s="8">
        <f t="shared" si="7"/>
        <v>98.16914843042245</v>
      </c>
      <c r="Z11" s="5">
        <f t="shared" si="8"/>
        <v>98.06805359976589</v>
      </c>
      <c r="AA11" s="2"/>
      <c r="AB11" s="7">
        <f t="shared" si="9"/>
        <v>100</v>
      </c>
      <c r="AC11" s="8">
        <f t="shared" si="10"/>
        <v>100</v>
      </c>
      <c r="AD11" s="5">
        <f t="shared" si="11"/>
        <v>100</v>
      </c>
      <c r="AF11" s="1">
        <f t="shared" si="12"/>
        <v>0.41643835616438357</v>
      </c>
      <c r="AG11">
        <v>98.22881953666086</v>
      </c>
      <c r="AH11">
        <v>98.06805359976589</v>
      </c>
      <c r="AI11">
        <v>100</v>
      </c>
      <c r="AK11" s="1">
        <v>0.41643835616438357</v>
      </c>
      <c r="AL11">
        <f t="shared" si="13"/>
        <v>1.0903398968569358</v>
      </c>
      <c r="AM11">
        <f t="shared" si="14"/>
        <v>1.0885553949574014</v>
      </c>
      <c r="AN11">
        <f t="shared" si="15"/>
        <v>1.19</v>
      </c>
      <c r="AP11" s="1">
        <v>0.41643835616438357</v>
      </c>
      <c r="AQ11">
        <f t="shared" si="16"/>
        <v>23.40800655588401</v>
      </c>
      <c r="AR11">
        <f t="shared" si="17"/>
        <v>23.046242457222704</v>
      </c>
      <c r="AS11">
        <f t="shared" si="18"/>
        <v>23.86</v>
      </c>
    </row>
    <row r="12" spans="1:45" ht="12.75">
      <c r="A12" s="2" t="s">
        <v>45</v>
      </c>
      <c r="B12" s="2">
        <v>25.55</v>
      </c>
      <c r="C12" s="2">
        <v>26</v>
      </c>
      <c r="D12" s="2">
        <v>1.5</v>
      </c>
      <c r="E12" s="3">
        <v>0.058708</v>
      </c>
      <c r="F12" s="3">
        <v>0.0505</v>
      </c>
      <c r="G12" s="2" t="s">
        <v>46</v>
      </c>
      <c r="H12" s="2">
        <v>25</v>
      </c>
      <c r="I12" s="2">
        <v>0.41</v>
      </c>
      <c r="J12" s="4">
        <v>39113</v>
      </c>
      <c r="K12" s="2">
        <v>25.2</v>
      </c>
      <c r="L12" s="2">
        <v>1.05</v>
      </c>
      <c r="M12" s="5">
        <v>1.0517</v>
      </c>
      <c r="N12" s="5"/>
      <c r="O12" s="5"/>
      <c r="P12" s="5">
        <f t="shared" si="0"/>
        <v>1.008</v>
      </c>
      <c r="Q12" s="5">
        <f t="shared" si="1"/>
        <v>0.9863013698630136</v>
      </c>
      <c r="R12" s="5">
        <f t="shared" si="2"/>
        <v>0.7097222222222223</v>
      </c>
      <c r="S12" s="6"/>
      <c r="T12" s="7">
        <f t="shared" si="3"/>
        <v>99.89173794132242</v>
      </c>
      <c r="U12" s="8">
        <f t="shared" si="4"/>
        <v>98.02095257465741</v>
      </c>
      <c r="V12" s="5">
        <f t="shared" si="5"/>
        <v>97.91483307346472</v>
      </c>
      <c r="W12" s="6"/>
      <c r="X12" s="7">
        <f t="shared" si="6"/>
        <v>99.8970197538912</v>
      </c>
      <c r="Y12" s="8">
        <f t="shared" si="7"/>
        <v>98.16914843042245</v>
      </c>
      <c r="Z12" s="5">
        <f t="shared" si="8"/>
        <v>98.06805359976589</v>
      </c>
      <c r="AA12" s="2"/>
      <c r="AB12" s="7">
        <f t="shared" si="9"/>
        <v>100</v>
      </c>
      <c r="AC12" s="8">
        <f t="shared" si="10"/>
        <v>100</v>
      </c>
      <c r="AD12" s="5">
        <f t="shared" si="11"/>
        <v>100</v>
      </c>
      <c r="AF12" s="1">
        <f t="shared" si="12"/>
        <v>0.4191780821917808</v>
      </c>
      <c r="AG12">
        <v>97.91483307346472</v>
      </c>
      <c r="AH12">
        <v>98.06805359976589</v>
      </c>
      <c r="AI12">
        <v>100</v>
      </c>
      <c r="AK12" s="1">
        <v>0.4191780821917808</v>
      </c>
      <c r="AL12">
        <f t="shared" si="13"/>
        <v>1.0868546471154585</v>
      </c>
      <c r="AM12">
        <f t="shared" si="14"/>
        <v>1.0885553949574014</v>
      </c>
      <c r="AN12">
        <f t="shared" si="15"/>
        <v>1.19</v>
      </c>
      <c r="AP12" s="1">
        <v>0.4191780821917808</v>
      </c>
      <c r="AQ12">
        <f t="shared" si="16"/>
        <v>23.40463419965184</v>
      </c>
      <c r="AR12">
        <f t="shared" si="17"/>
        <v>23.046242457222704</v>
      </c>
      <c r="AS12">
        <f t="shared" si="18"/>
        <v>23.86</v>
      </c>
    </row>
    <row r="13" spans="1:45" ht="12.75">
      <c r="A13" s="2" t="s">
        <v>47</v>
      </c>
      <c r="B13" s="2">
        <v>25.61</v>
      </c>
      <c r="C13" s="2">
        <v>26.18</v>
      </c>
      <c r="D13" s="2">
        <v>1.45</v>
      </c>
      <c r="E13" s="3">
        <v>0.056619</v>
      </c>
      <c r="F13" s="3">
        <v>0.041871</v>
      </c>
      <c r="G13" s="2" t="s">
        <v>46</v>
      </c>
      <c r="H13" s="2">
        <v>25</v>
      </c>
      <c r="I13" s="2">
        <v>0.41</v>
      </c>
      <c r="J13" s="4">
        <v>39113</v>
      </c>
      <c r="K13" s="2">
        <v>25.2</v>
      </c>
      <c r="L13" s="2">
        <v>1.05</v>
      </c>
      <c r="M13" s="5">
        <v>0.0019</v>
      </c>
      <c r="N13" s="5"/>
      <c r="O13" s="5"/>
      <c r="P13" s="5">
        <f t="shared" si="0"/>
        <v>1.008</v>
      </c>
      <c r="Q13" s="5">
        <f t="shared" si="1"/>
        <v>0.9839906286606794</v>
      </c>
      <c r="R13" s="5">
        <f t="shared" si="2"/>
        <v>0.7359195402298851</v>
      </c>
      <c r="S13" s="6"/>
      <c r="T13" s="7">
        <f t="shared" si="3"/>
        <v>99.89170755644783</v>
      </c>
      <c r="U13" s="8">
        <f t="shared" si="4"/>
        <v>98.02046075171118</v>
      </c>
      <c r="V13" s="5">
        <f t="shared" si="5"/>
        <v>97.91431199958204</v>
      </c>
      <c r="W13" s="6"/>
      <c r="X13" s="7">
        <f t="shared" si="6"/>
        <v>99.8970197538912</v>
      </c>
      <c r="Y13" s="8">
        <f t="shared" si="7"/>
        <v>98.16914843042245</v>
      </c>
      <c r="Z13" s="5">
        <f t="shared" si="8"/>
        <v>98.06805359976589</v>
      </c>
      <c r="AA13" s="2"/>
      <c r="AB13" s="7">
        <f t="shared" si="9"/>
        <v>100</v>
      </c>
      <c r="AC13" s="8">
        <f t="shared" si="10"/>
        <v>100</v>
      </c>
      <c r="AD13" s="5">
        <f t="shared" si="11"/>
        <v>100</v>
      </c>
      <c r="AF13" s="1">
        <f t="shared" si="12"/>
        <v>0.4191780821917808</v>
      </c>
      <c r="AG13">
        <v>97.91431199958204</v>
      </c>
      <c r="AH13">
        <v>98.06805359976589</v>
      </c>
      <c r="AI13">
        <v>100</v>
      </c>
      <c r="AK13" s="1">
        <v>0.4191780821917808</v>
      </c>
      <c r="AL13">
        <f t="shared" si="13"/>
        <v>1.0868488631953608</v>
      </c>
      <c r="AM13">
        <f t="shared" si="14"/>
        <v>1.0885553949574014</v>
      </c>
      <c r="AN13">
        <f t="shared" si="15"/>
        <v>1.19</v>
      </c>
      <c r="AP13" s="1">
        <v>0.4191780821917808</v>
      </c>
      <c r="AQ13">
        <f t="shared" si="16"/>
        <v>23.404627080475723</v>
      </c>
      <c r="AR13">
        <f t="shared" si="17"/>
        <v>23.046242457222704</v>
      </c>
      <c r="AS13">
        <f t="shared" si="18"/>
        <v>23.86</v>
      </c>
    </row>
    <row r="14" spans="1:45" ht="12.75">
      <c r="A14" s="2" t="s">
        <v>48</v>
      </c>
      <c r="B14" s="2">
        <v>26.4</v>
      </c>
      <c r="C14" s="2">
        <v>26.48</v>
      </c>
      <c r="D14" s="2">
        <v>1.5</v>
      </c>
      <c r="E14" s="3">
        <v>0.056818</v>
      </c>
      <c r="F14" s="3">
        <v>0.03716</v>
      </c>
      <c r="G14" s="2" t="s">
        <v>49</v>
      </c>
      <c r="H14" s="2">
        <v>25</v>
      </c>
      <c r="I14" s="2">
        <v>0.49</v>
      </c>
      <c r="J14" s="4">
        <v>39143</v>
      </c>
      <c r="K14" s="2">
        <v>26</v>
      </c>
      <c r="L14" s="2">
        <v>1.25</v>
      </c>
      <c r="M14" s="5">
        <v>0.8813</v>
      </c>
      <c r="N14" s="5">
        <v>0.9651</v>
      </c>
      <c r="O14" s="5"/>
      <c r="P14" s="5">
        <f t="shared" si="0"/>
        <v>1.04</v>
      </c>
      <c r="Q14" s="5">
        <f t="shared" si="1"/>
        <v>0.9848484848484849</v>
      </c>
      <c r="R14" s="5">
        <f t="shared" si="2"/>
        <v>0.8461538461538461</v>
      </c>
      <c r="S14" s="6"/>
      <c r="T14" s="7">
        <f t="shared" si="3"/>
        <v>99.87836898646759</v>
      </c>
      <c r="U14" s="8">
        <f t="shared" si="4"/>
        <v>97.88756008700274</v>
      </c>
      <c r="V14" s="5">
        <f t="shared" si="5"/>
        <v>97.76849845554678</v>
      </c>
      <c r="W14" s="6"/>
      <c r="X14" s="7">
        <f t="shared" si="6"/>
        <v>99.88241208513901</v>
      </c>
      <c r="Y14" s="8">
        <f t="shared" si="7"/>
        <v>98.02338989942214</v>
      </c>
      <c r="Z14" s="5">
        <f t="shared" si="8"/>
        <v>97.90812623916335</v>
      </c>
      <c r="AA14" s="2"/>
      <c r="AB14" s="7">
        <f t="shared" si="9"/>
        <v>100</v>
      </c>
      <c r="AC14" s="8">
        <f t="shared" si="10"/>
        <v>100</v>
      </c>
      <c r="AD14" s="5">
        <f t="shared" si="11"/>
        <v>100</v>
      </c>
      <c r="AF14" s="1">
        <f t="shared" si="12"/>
        <v>0.5013698630136987</v>
      </c>
      <c r="AG14">
        <v>97.76849845554678</v>
      </c>
      <c r="AH14">
        <v>97.90812623916335</v>
      </c>
      <c r="AI14">
        <v>100</v>
      </c>
      <c r="AK14" s="1">
        <v>0.5013698630136987</v>
      </c>
      <c r="AL14">
        <f t="shared" si="13"/>
        <v>1.0852303328565693</v>
      </c>
      <c r="AM14">
        <f t="shared" si="14"/>
        <v>1.0867802012547134</v>
      </c>
      <c r="AN14">
        <f t="shared" si="15"/>
        <v>1.19</v>
      </c>
      <c r="AP14" s="1">
        <v>0.5013698630136987</v>
      </c>
      <c r="AQ14">
        <f t="shared" si="16"/>
        <v>23.401501853529357</v>
      </c>
      <c r="AR14">
        <f t="shared" si="17"/>
        <v>23.04287246804157</v>
      </c>
      <c r="AS14">
        <f t="shared" si="18"/>
        <v>23.86</v>
      </c>
    </row>
    <row r="15" spans="1:45" ht="12.75">
      <c r="A15" s="2" t="s">
        <v>50</v>
      </c>
      <c r="B15" s="2">
        <v>25.71</v>
      </c>
      <c r="C15" s="2">
        <v>25.74</v>
      </c>
      <c r="D15" s="2">
        <v>1.95</v>
      </c>
      <c r="E15" s="3">
        <v>0.075846</v>
      </c>
      <c r="F15" s="3">
        <v>0.049617</v>
      </c>
      <c r="G15" s="2" t="s">
        <v>46</v>
      </c>
      <c r="H15" s="2">
        <v>25</v>
      </c>
      <c r="I15" s="2">
        <v>0.52</v>
      </c>
      <c r="J15" s="4">
        <v>39158</v>
      </c>
      <c r="K15" s="2">
        <v>25</v>
      </c>
      <c r="L15" s="2">
        <v>1.35</v>
      </c>
      <c r="M15" s="5">
        <v>1.0763</v>
      </c>
      <c r="N15" s="5">
        <v>1.3635</v>
      </c>
      <c r="O15" s="5"/>
      <c r="P15" s="5">
        <f t="shared" si="0"/>
        <v>1</v>
      </c>
      <c r="Q15" s="5">
        <f t="shared" si="1"/>
        <v>0.9723842862699339</v>
      </c>
      <c r="R15" s="5">
        <f t="shared" si="2"/>
        <v>0.7119692307692308</v>
      </c>
      <c r="S15" s="6"/>
      <c r="T15" s="7">
        <f t="shared" si="3"/>
        <v>99.84868234591391</v>
      </c>
      <c r="U15" s="8">
        <f t="shared" si="4"/>
        <v>97.58410129260044</v>
      </c>
      <c r="V15" s="5">
        <f t="shared" si="5"/>
        <v>97.43643931976348</v>
      </c>
      <c r="W15" s="6"/>
      <c r="X15" s="7">
        <f t="shared" si="6"/>
        <v>99.84480233605171</v>
      </c>
      <c r="Y15" s="8">
        <f t="shared" si="7"/>
        <v>97.63842268551171</v>
      </c>
      <c r="Z15" s="5">
        <f t="shared" si="8"/>
        <v>97.48689013438783</v>
      </c>
      <c r="AA15" s="2"/>
      <c r="AB15" s="7">
        <f t="shared" si="9"/>
        <v>100</v>
      </c>
      <c r="AC15" s="8">
        <f t="shared" si="10"/>
        <v>100</v>
      </c>
      <c r="AD15" s="5">
        <f t="shared" si="11"/>
        <v>100</v>
      </c>
      <c r="AF15" s="1">
        <f t="shared" si="12"/>
        <v>0.5424657534246575</v>
      </c>
      <c r="AG15">
        <v>97.43643931976348</v>
      </c>
      <c r="AH15">
        <v>97.48689013438783</v>
      </c>
      <c r="AI15">
        <v>100</v>
      </c>
      <c r="AK15" s="1">
        <v>0.5424657534246575</v>
      </c>
      <c r="AL15">
        <f t="shared" si="13"/>
        <v>1.0815444764493747</v>
      </c>
      <c r="AM15">
        <f t="shared" si="14"/>
        <v>1.082104480491705</v>
      </c>
      <c r="AN15">
        <f t="shared" si="15"/>
        <v>1.19</v>
      </c>
      <c r="AP15" s="1">
        <v>0.5424657534246575</v>
      </c>
      <c r="AQ15">
        <f t="shared" si="16"/>
        <v>23.39454627364763</v>
      </c>
      <c r="AR15">
        <f t="shared" si="17"/>
        <v>23.034195898927134</v>
      </c>
      <c r="AS15">
        <f t="shared" si="18"/>
        <v>23.86</v>
      </c>
    </row>
    <row r="16" spans="1:45" ht="12.75">
      <c r="A16" s="2" t="s">
        <v>51</v>
      </c>
      <c r="B16" s="2">
        <v>10.25</v>
      </c>
      <c r="C16" s="2">
        <v>10.39</v>
      </c>
      <c r="D16" s="2">
        <v>0.625</v>
      </c>
      <c r="E16" s="3">
        <v>0.060976</v>
      </c>
      <c r="F16" s="3">
        <v>0.040817</v>
      </c>
      <c r="G16" s="2" t="s">
        <v>46</v>
      </c>
      <c r="H16" s="2">
        <v>10</v>
      </c>
      <c r="I16" s="2">
        <v>0.64</v>
      </c>
      <c r="J16" s="4">
        <v>39202</v>
      </c>
      <c r="K16" s="2">
        <v>10</v>
      </c>
      <c r="L16" s="2">
        <v>0.42</v>
      </c>
      <c r="M16" s="5">
        <v>1.1484</v>
      </c>
      <c r="N16" s="5"/>
      <c r="O16" s="5"/>
      <c r="P16" s="5">
        <f t="shared" si="0"/>
        <v>1</v>
      </c>
      <c r="Q16" s="5">
        <f t="shared" si="1"/>
        <v>0.975609756097561</v>
      </c>
      <c r="R16" s="5">
        <f t="shared" si="2"/>
        <v>0.6888</v>
      </c>
      <c r="S16" s="6"/>
      <c r="T16" s="7">
        <f t="shared" si="3"/>
        <v>99.8207149735222</v>
      </c>
      <c r="U16" s="8">
        <f t="shared" si="4"/>
        <v>97.23535320165163</v>
      </c>
      <c r="V16" s="5">
        <f t="shared" si="5"/>
        <v>97.06102477291829</v>
      </c>
      <c r="W16" s="6"/>
      <c r="X16" s="7">
        <f t="shared" si="6"/>
        <v>99.84480233605171</v>
      </c>
      <c r="Y16" s="8">
        <f t="shared" si="7"/>
        <v>97.63842268551171</v>
      </c>
      <c r="Z16" s="5">
        <f t="shared" si="8"/>
        <v>97.48689013438783</v>
      </c>
      <c r="AA16" s="5"/>
      <c r="AB16" s="7">
        <f t="shared" si="9"/>
        <v>100</v>
      </c>
      <c r="AC16" s="8">
        <f t="shared" si="10"/>
        <v>100</v>
      </c>
      <c r="AD16" s="5">
        <f t="shared" si="11"/>
        <v>100</v>
      </c>
      <c r="AF16" s="1">
        <f t="shared" si="12"/>
        <v>0.663013698630137</v>
      </c>
      <c r="AG16">
        <v>97.06102477291829</v>
      </c>
      <c r="AH16">
        <v>97.48689013438783</v>
      </c>
      <c r="AI16">
        <v>100</v>
      </c>
      <c r="AK16" s="1">
        <v>0.663013698630137</v>
      </c>
      <c r="AL16">
        <f t="shared" si="13"/>
        <v>1.0773773749793931</v>
      </c>
      <c r="AM16">
        <f t="shared" si="14"/>
        <v>1.082104480491705</v>
      </c>
      <c r="AN16">
        <f t="shared" si="15"/>
        <v>1.19</v>
      </c>
      <c r="AP16" s="1">
        <v>0.663013698630137</v>
      </c>
      <c r="AQ16">
        <f t="shared" si="16"/>
        <v>23.387993518296252</v>
      </c>
      <c r="AR16">
        <f t="shared" si="17"/>
        <v>23.034195898927134</v>
      </c>
      <c r="AS16">
        <f t="shared" si="18"/>
        <v>23.86</v>
      </c>
    </row>
    <row r="17" spans="1:45" ht="12.75">
      <c r="A17" s="2" t="s">
        <v>52</v>
      </c>
      <c r="B17" s="2">
        <v>25.45</v>
      </c>
      <c r="C17" s="2">
        <v>25.6</v>
      </c>
      <c r="D17" s="2">
        <v>1.35</v>
      </c>
      <c r="E17" s="3">
        <v>0.053045</v>
      </c>
      <c r="F17" s="3">
        <v>0.043426</v>
      </c>
      <c r="G17" s="2" t="s">
        <v>53</v>
      </c>
      <c r="H17" s="2">
        <v>25</v>
      </c>
      <c r="I17" s="2">
        <v>0.81</v>
      </c>
      <c r="J17" s="4">
        <v>39265</v>
      </c>
      <c r="K17" s="2">
        <v>25</v>
      </c>
      <c r="L17" s="2">
        <v>1</v>
      </c>
      <c r="M17" s="5">
        <v>0.1341</v>
      </c>
      <c r="N17" s="5"/>
      <c r="O17" s="5"/>
      <c r="P17" s="5">
        <f t="shared" si="0"/>
        <v>1</v>
      </c>
      <c r="Q17" s="5">
        <f t="shared" si="1"/>
        <v>0.9823182711198428</v>
      </c>
      <c r="R17" s="5">
        <f t="shared" si="2"/>
        <v>0.7540740740740741</v>
      </c>
      <c r="S17" s="6"/>
      <c r="T17" s="7">
        <f t="shared" si="3"/>
        <v>99.81834810474221</v>
      </c>
      <c r="U17" s="8">
        <f t="shared" si="4"/>
        <v>97.2032862786371</v>
      </c>
      <c r="V17" s="5">
        <f t="shared" si="5"/>
        <v>97.0267146668591</v>
      </c>
      <c r="W17" s="6"/>
      <c r="X17" s="7">
        <f t="shared" si="6"/>
        <v>99.84480233605171</v>
      </c>
      <c r="Y17" s="8">
        <f t="shared" si="7"/>
        <v>97.63842268551171</v>
      </c>
      <c r="Z17" s="5">
        <f t="shared" si="8"/>
        <v>97.48689013438783</v>
      </c>
      <c r="AA17" s="2"/>
      <c r="AB17" s="7">
        <f t="shared" si="9"/>
        <v>100</v>
      </c>
      <c r="AC17" s="8">
        <f t="shared" si="10"/>
        <v>100</v>
      </c>
      <c r="AD17" s="5">
        <f t="shared" si="11"/>
        <v>100</v>
      </c>
      <c r="AF17" s="1">
        <f t="shared" si="12"/>
        <v>0.8356164383561644</v>
      </c>
      <c r="AG17">
        <v>97.0267146668591</v>
      </c>
      <c r="AH17">
        <v>97.48689013438783</v>
      </c>
      <c r="AI17">
        <v>100</v>
      </c>
      <c r="AK17" s="1">
        <v>0.8356164383561644</v>
      </c>
      <c r="AL17">
        <f t="shared" si="13"/>
        <v>1.0769965328021363</v>
      </c>
      <c r="AM17">
        <f t="shared" si="14"/>
        <v>1.082104480491705</v>
      </c>
      <c r="AN17">
        <f t="shared" si="15"/>
        <v>1.19</v>
      </c>
      <c r="AP17" s="1">
        <v>0.8356164383561644</v>
      </c>
      <c r="AQ17">
        <f t="shared" si="16"/>
        <v>23.3874389609411</v>
      </c>
      <c r="AR17">
        <f t="shared" si="17"/>
        <v>23.034195898927134</v>
      </c>
      <c r="AS17">
        <f t="shared" si="18"/>
        <v>23.86</v>
      </c>
    </row>
    <row r="18" spans="1:45" ht="12.75">
      <c r="A18" s="2" t="s">
        <v>54</v>
      </c>
      <c r="B18" s="2">
        <v>25.92</v>
      </c>
      <c r="C18" s="2">
        <v>26.05</v>
      </c>
      <c r="D18" s="2">
        <v>2.075</v>
      </c>
      <c r="E18" s="3">
        <v>0.080054</v>
      </c>
      <c r="F18" s="3">
        <v>0.057715</v>
      </c>
      <c r="G18" s="2" t="s">
        <v>39</v>
      </c>
      <c r="H18" s="2">
        <v>25</v>
      </c>
      <c r="I18" s="2">
        <v>0.86</v>
      </c>
      <c r="J18" s="4">
        <v>39293</v>
      </c>
      <c r="K18" s="2">
        <v>25</v>
      </c>
      <c r="L18" s="2">
        <v>1.35</v>
      </c>
      <c r="M18" s="5">
        <v>1.0669</v>
      </c>
      <c r="N18" s="5">
        <v>1.3747</v>
      </c>
      <c r="O18" s="5"/>
      <c r="P18" s="5">
        <f t="shared" si="0"/>
        <v>1</v>
      </c>
      <c r="Q18" s="5">
        <f t="shared" si="1"/>
        <v>0.9645061728395061</v>
      </c>
      <c r="R18" s="5">
        <f t="shared" si="2"/>
        <v>0.674544578313253</v>
      </c>
      <c r="S18" s="6"/>
      <c r="T18" s="7">
        <f t="shared" si="3"/>
        <v>99.78054852914595</v>
      </c>
      <c r="U18" s="8">
        <f t="shared" si="4"/>
        <v>96.86576887325025</v>
      </c>
      <c r="V18" s="5">
        <f t="shared" si="5"/>
        <v>96.65319551870381</v>
      </c>
      <c r="W18" s="6"/>
      <c r="X18" s="7">
        <f t="shared" si="6"/>
        <v>99.79608469801558</v>
      </c>
      <c r="Y18" s="8">
        <f t="shared" si="7"/>
        <v>97.2015848984896</v>
      </c>
      <c r="Z18" s="5">
        <f t="shared" si="8"/>
        <v>97.00337599311021</v>
      </c>
      <c r="AA18" s="6"/>
      <c r="AB18" s="7">
        <f t="shared" si="9"/>
        <v>100</v>
      </c>
      <c r="AC18" s="8">
        <f t="shared" si="10"/>
        <v>100</v>
      </c>
      <c r="AD18" s="5">
        <f t="shared" si="11"/>
        <v>100</v>
      </c>
      <c r="AF18" s="1">
        <f t="shared" si="12"/>
        <v>0.9123287671232877</v>
      </c>
      <c r="AG18">
        <v>96.65319551870381</v>
      </c>
      <c r="AH18">
        <v>97.00337599311021</v>
      </c>
      <c r="AI18">
        <v>100</v>
      </c>
      <c r="AK18" s="1">
        <v>0.9123287671232877</v>
      </c>
      <c r="AL18">
        <f t="shared" si="13"/>
        <v>1.0728504702576125</v>
      </c>
      <c r="AM18">
        <f t="shared" si="14"/>
        <v>1.0767374735235236</v>
      </c>
      <c r="AN18">
        <f t="shared" si="15"/>
        <v>1.19</v>
      </c>
      <c r="AP18" s="1">
        <v>0.9123287671232877</v>
      </c>
      <c r="AQ18">
        <f t="shared" si="16"/>
        <v>23.378582520378895</v>
      </c>
      <c r="AR18">
        <f t="shared" si="17"/>
        <v>23.022956739832193</v>
      </c>
      <c r="AS18">
        <f t="shared" si="18"/>
        <v>23.86</v>
      </c>
    </row>
    <row r="19" spans="1:45" ht="12.75">
      <c r="A19" s="2" t="s">
        <v>55</v>
      </c>
      <c r="B19" s="2">
        <v>26.5</v>
      </c>
      <c r="C19" s="2">
        <v>26.59</v>
      </c>
      <c r="D19" s="2">
        <v>1.475</v>
      </c>
      <c r="E19" s="3">
        <v>0.05566</v>
      </c>
      <c r="F19" s="3">
        <v>0.041392</v>
      </c>
      <c r="G19" s="2" t="s">
        <v>33</v>
      </c>
      <c r="H19" s="2">
        <v>25</v>
      </c>
      <c r="I19" s="2">
        <v>0.93</v>
      </c>
      <c r="J19" s="4">
        <v>39310</v>
      </c>
      <c r="K19" s="2">
        <v>26</v>
      </c>
      <c r="L19" s="2">
        <v>1.25</v>
      </c>
      <c r="M19" s="5">
        <v>1.1374</v>
      </c>
      <c r="N19" s="5">
        <v>1.46</v>
      </c>
      <c r="O19" s="5"/>
      <c r="P19" s="5">
        <f t="shared" si="0"/>
        <v>1.04</v>
      </c>
      <c r="Q19" s="5">
        <f t="shared" si="1"/>
        <v>0.9811320754716981</v>
      </c>
      <c r="R19" s="5">
        <f t="shared" si="2"/>
        <v>0.863754889178618</v>
      </c>
      <c r="S19" s="6"/>
      <c r="T19" s="7">
        <f t="shared" si="3"/>
        <v>99.75913524690121</v>
      </c>
      <c r="U19" s="8">
        <f t="shared" si="4"/>
        <v>96.71566065139278</v>
      </c>
      <c r="V19" s="5">
        <f t="shared" si="5"/>
        <v>96.48270671415693</v>
      </c>
      <c r="W19" s="6"/>
      <c r="X19" s="7">
        <f t="shared" si="6"/>
        <v>99.76859370109877</v>
      </c>
      <c r="Y19" s="8">
        <f t="shared" si="7"/>
        <v>97.00823358417458</v>
      </c>
      <c r="Z19" s="5">
        <f t="shared" si="8"/>
        <v>96.78375042120797</v>
      </c>
      <c r="AA19" s="2"/>
      <c r="AB19" s="7">
        <f t="shared" si="9"/>
        <v>100</v>
      </c>
      <c r="AC19" s="8">
        <f t="shared" si="10"/>
        <v>100</v>
      </c>
      <c r="AD19" s="5">
        <f t="shared" si="11"/>
        <v>100</v>
      </c>
      <c r="AF19" s="1">
        <f t="shared" si="12"/>
        <v>0.958904109589041</v>
      </c>
      <c r="AG19">
        <v>96.48270671415693</v>
      </c>
      <c r="AH19">
        <v>96.78375042120797</v>
      </c>
      <c r="AI19">
        <v>100</v>
      </c>
      <c r="AK19" s="1">
        <v>0.958904109589041</v>
      </c>
      <c r="AL19">
        <f t="shared" si="13"/>
        <v>1.070958044527142</v>
      </c>
      <c r="AM19">
        <f t="shared" si="14"/>
        <v>1.0742996296754086</v>
      </c>
      <c r="AN19">
        <f t="shared" si="15"/>
        <v>1.19</v>
      </c>
      <c r="AP19" s="1">
        <v>0.958904109589041</v>
      </c>
      <c r="AQ19">
        <f t="shared" si="16"/>
        <v>23.37356538834895</v>
      </c>
      <c r="AR19">
        <f t="shared" si="17"/>
        <v>23.016614566843487</v>
      </c>
      <c r="AS19">
        <f t="shared" si="18"/>
        <v>23.86</v>
      </c>
    </row>
    <row r="20" spans="1:45" ht="12.75">
      <c r="A20" s="2" t="s">
        <v>56</v>
      </c>
      <c r="B20" s="2">
        <v>26.61</v>
      </c>
      <c r="C20" s="2">
        <v>26.66</v>
      </c>
      <c r="D20" s="2">
        <v>1.5</v>
      </c>
      <c r="E20" s="3">
        <v>0.05637</v>
      </c>
      <c r="F20" s="3">
        <v>0.039319</v>
      </c>
      <c r="G20" s="2" t="s">
        <v>49</v>
      </c>
      <c r="H20" s="2">
        <v>25</v>
      </c>
      <c r="I20" s="2">
        <v>0.96</v>
      </c>
      <c r="J20" s="4">
        <v>39324</v>
      </c>
      <c r="K20" s="2">
        <v>26</v>
      </c>
      <c r="L20" s="2">
        <v>1.3</v>
      </c>
      <c r="M20" s="5">
        <v>1.0748</v>
      </c>
      <c r="N20" s="5">
        <v>0.9911</v>
      </c>
      <c r="O20" s="5">
        <v>2.2124</v>
      </c>
      <c r="P20" s="5">
        <f t="shared" si="0"/>
        <v>1.04</v>
      </c>
      <c r="Q20" s="5">
        <f t="shared" si="1"/>
        <v>0.977076287110109</v>
      </c>
      <c r="R20" s="5">
        <f t="shared" si="2"/>
        <v>0.887</v>
      </c>
      <c r="S20" s="6"/>
      <c r="T20" s="7">
        <f t="shared" si="3"/>
        <v>99.73455618552441</v>
      </c>
      <c r="U20" s="8">
        <f t="shared" si="4"/>
        <v>96.59819716035581</v>
      </c>
      <c r="V20" s="5">
        <f t="shared" si="5"/>
        <v>96.34178322109871</v>
      </c>
      <c r="W20" s="6"/>
      <c r="X20" s="7">
        <f t="shared" si="6"/>
        <v>99.74592658405162</v>
      </c>
      <c r="Y20" s="8">
        <f t="shared" si="7"/>
        <v>96.89958989202962</v>
      </c>
      <c r="Z20" s="5">
        <f t="shared" si="8"/>
        <v>96.65339379395097</v>
      </c>
      <c r="AA20" s="6"/>
      <c r="AB20" s="7">
        <f t="shared" si="9"/>
        <v>99.94928357760242</v>
      </c>
      <c r="AC20" s="8">
        <f t="shared" si="10"/>
        <v>99.7499988</v>
      </c>
      <c r="AD20" s="5">
        <f t="shared" si="11"/>
        <v>99.69940916926701</v>
      </c>
      <c r="AF20" s="1">
        <f t="shared" si="12"/>
        <v>0.9972602739726028</v>
      </c>
      <c r="AG20">
        <v>96.34178322109871</v>
      </c>
      <c r="AH20">
        <v>96.65339379395097</v>
      </c>
      <c r="AI20">
        <v>99.69940916926701</v>
      </c>
      <c r="AK20" s="1">
        <v>0.9972602739726028</v>
      </c>
      <c r="AL20">
        <f t="shared" si="13"/>
        <v>1.0693937937541957</v>
      </c>
      <c r="AM20">
        <f t="shared" si="14"/>
        <v>1.0728526711128559</v>
      </c>
      <c r="AN20">
        <f t="shared" si="15"/>
        <v>1.1864229691142774</v>
      </c>
      <c r="AP20" s="1">
        <v>0.9972602739726028</v>
      </c>
      <c r="AQ20">
        <f t="shared" si="16"/>
        <v>23.367806514268366</v>
      </c>
      <c r="AR20">
        <f t="shared" si="17"/>
        <v>23.011385262940706</v>
      </c>
      <c r="AS20">
        <f t="shared" si="18"/>
        <v>23.847899061615934</v>
      </c>
    </row>
    <row r="21" spans="1:45" ht="12.75">
      <c r="A21" s="9" t="s">
        <v>57</v>
      </c>
      <c r="B21" s="9">
        <v>27.1</v>
      </c>
      <c r="C21" s="9">
        <v>27.35</v>
      </c>
      <c r="D21" s="9">
        <v>1.3</v>
      </c>
      <c r="E21" s="10">
        <v>0.04797</v>
      </c>
      <c r="F21" s="10">
        <v>0.018964</v>
      </c>
      <c r="G21" s="9" t="s">
        <v>33</v>
      </c>
      <c r="H21" s="9">
        <v>25</v>
      </c>
      <c r="I21" s="9">
        <v>1.21</v>
      </c>
      <c r="J21" s="11">
        <v>39416</v>
      </c>
      <c r="K21" s="9">
        <v>25.2</v>
      </c>
      <c r="L21" s="9">
        <v>0.95</v>
      </c>
      <c r="M21" s="12">
        <v>1.0529</v>
      </c>
      <c r="N21" s="12">
        <v>1.414</v>
      </c>
      <c r="O21" s="12">
        <v>2.1951</v>
      </c>
      <c r="P21" s="12">
        <f t="shared" si="0"/>
        <v>1.008</v>
      </c>
      <c r="Q21" s="12">
        <f t="shared" si="1"/>
        <v>0.9298892988929889</v>
      </c>
      <c r="R21" s="12">
        <f t="shared" si="2"/>
        <v>0.7858669108669107</v>
      </c>
      <c r="S21" s="13"/>
      <c r="T21" s="14">
        <f t="shared" si="3"/>
        <v>99.66093257777729</v>
      </c>
      <c r="U21" s="15">
        <f t="shared" si="4"/>
        <v>96.38040616030763</v>
      </c>
      <c r="V21" s="12">
        <f t="shared" si="5"/>
        <v>96.0536116016121</v>
      </c>
      <c r="W21" s="13"/>
      <c r="X21" s="14">
        <f t="shared" si="6"/>
        <v>99.64704193225799</v>
      </c>
      <c r="Y21" s="15">
        <f t="shared" si="7"/>
        <v>96.60619325556658</v>
      </c>
      <c r="Z21" s="12">
        <f t="shared" si="8"/>
        <v>96.26521390253262</v>
      </c>
      <c r="AA21" s="9"/>
      <c r="AB21" s="14">
        <f t="shared" si="9"/>
        <v>99.79546163017649</v>
      </c>
      <c r="AC21" s="15">
        <f t="shared" si="10"/>
        <v>99.28113037054437</v>
      </c>
      <c r="AD21" s="12">
        <f t="shared" si="11"/>
        <v>99.0780623649421</v>
      </c>
      <c r="AF21" s="1">
        <f t="shared" si="12"/>
        <v>1.2493150684931507</v>
      </c>
      <c r="AG21">
        <v>96.0536116016121</v>
      </c>
      <c r="AH21">
        <v>96.26521390253262</v>
      </c>
      <c r="AI21">
        <v>99.0780623649421</v>
      </c>
      <c r="AK21" s="1">
        <v>1.2493150684931507</v>
      </c>
      <c r="AL21">
        <f t="shared" si="13"/>
        <v>1.0661950887778944</v>
      </c>
      <c r="AM21">
        <f t="shared" si="14"/>
        <v>1.0685438743181122</v>
      </c>
      <c r="AN21">
        <f t="shared" si="15"/>
        <v>1.1790289421428108</v>
      </c>
      <c r="AP21" s="1">
        <v>1.2493150684931507</v>
      </c>
      <c r="AQ21">
        <f t="shared" si="16"/>
        <v>23.35055650297322</v>
      </c>
      <c r="AR21">
        <f t="shared" si="17"/>
        <v>22.98857257377192</v>
      </c>
      <c r="AS21">
        <f t="shared" si="18"/>
        <v>23.81119714496011</v>
      </c>
    </row>
    <row r="22" spans="1:45" ht="12.75">
      <c r="A22" s="9" t="s">
        <v>58</v>
      </c>
      <c r="B22" s="9">
        <v>27.14</v>
      </c>
      <c r="C22" s="9">
        <v>27.5</v>
      </c>
      <c r="D22" s="9">
        <v>1.325</v>
      </c>
      <c r="E22" s="10">
        <v>0.048821</v>
      </c>
      <c r="F22" s="10">
        <v>0.011677</v>
      </c>
      <c r="G22" s="9" t="s">
        <v>49</v>
      </c>
      <c r="H22" s="9">
        <v>25</v>
      </c>
      <c r="I22" s="9">
        <v>1.21</v>
      </c>
      <c r="J22" s="11">
        <v>39416</v>
      </c>
      <c r="K22" s="9">
        <v>25.75</v>
      </c>
      <c r="L22" s="9">
        <v>1</v>
      </c>
      <c r="M22" s="12">
        <v>1.1009</v>
      </c>
      <c r="N22" s="12">
        <v>0.9782</v>
      </c>
      <c r="O22" s="12">
        <v>2.2388</v>
      </c>
      <c r="P22" s="12">
        <f t="shared" si="0"/>
        <v>1.03</v>
      </c>
      <c r="Q22" s="12">
        <f t="shared" si="1"/>
        <v>0.9487840825350037</v>
      </c>
      <c r="R22" s="12">
        <f t="shared" si="2"/>
        <v>0.7954570434145448</v>
      </c>
      <c r="S22" s="13"/>
      <c r="T22" s="14">
        <f t="shared" si="3"/>
        <v>99.60474015267114</v>
      </c>
      <c r="U22" s="15">
        <f t="shared" si="4"/>
        <v>96.16337546934624</v>
      </c>
      <c r="V22" s="12">
        <f t="shared" si="5"/>
        <v>95.78328025827983</v>
      </c>
      <c r="W22" s="13"/>
      <c r="X22" s="14">
        <f t="shared" si="6"/>
        <v>99.59711935170486</v>
      </c>
      <c r="Y22" s="15">
        <f t="shared" si="7"/>
        <v>96.41289979701065</v>
      </c>
      <c r="Z22" s="12">
        <f t="shared" si="8"/>
        <v>96.02447088126831</v>
      </c>
      <c r="AA22" s="9"/>
      <c r="AB22" s="14">
        <f t="shared" si="9"/>
        <v>99.6810339623424</v>
      </c>
      <c r="AC22" s="15">
        <f t="shared" si="10"/>
        <v>98.82649152457897</v>
      </c>
      <c r="AD22" s="12">
        <f t="shared" si="11"/>
        <v>98.51126858040699</v>
      </c>
      <c r="AF22" s="1">
        <f t="shared" si="12"/>
        <v>1.2493150684931507</v>
      </c>
      <c r="AG22">
        <v>95.78328025827983</v>
      </c>
      <c r="AH22">
        <v>96.02447088126831</v>
      </c>
      <c r="AI22">
        <v>98.51126858040699</v>
      </c>
      <c r="AK22" s="1">
        <v>1.2493150684931507</v>
      </c>
      <c r="AL22">
        <f t="shared" si="13"/>
        <v>1.0631944108669062</v>
      </c>
      <c r="AM22">
        <f t="shared" si="14"/>
        <v>1.0658716267820783</v>
      </c>
      <c r="AN22">
        <f t="shared" si="15"/>
        <v>1.172284096106843</v>
      </c>
      <c r="AP22" s="1">
        <v>1.2493150684931507</v>
      </c>
      <c r="AQ22">
        <f t="shared" si="16"/>
        <v>23.337390617770847</v>
      </c>
      <c r="AR22">
        <f t="shared" si="17"/>
        <v>22.977055434438313</v>
      </c>
      <c r="AS22">
        <f t="shared" si="18"/>
        <v>23.783894703414894</v>
      </c>
    </row>
    <row r="23" spans="1:45" ht="12.75">
      <c r="A23" s="9" t="s">
        <v>59</v>
      </c>
      <c r="B23" s="9">
        <v>26.85</v>
      </c>
      <c r="C23" s="9">
        <v>26.98</v>
      </c>
      <c r="D23" s="9">
        <v>1.45</v>
      </c>
      <c r="E23" s="10">
        <v>0.054004</v>
      </c>
      <c r="F23" s="10">
        <v>0.034595</v>
      </c>
      <c r="G23" s="9" t="s">
        <v>46</v>
      </c>
      <c r="H23" s="9">
        <v>25</v>
      </c>
      <c r="I23" s="9">
        <v>1.51</v>
      </c>
      <c r="J23" s="11">
        <v>39538</v>
      </c>
      <c r="K23" s="9">
        <v>26</v>
      </c>
      <c r="L23" s="9">
        <v>1.3</v>
      </c>
      <c r="M23" s="12">
        <v>1.1515</v>
      </c>
      <c r="N23" s="12">
        <v>1.4424</v>
      </c>
      <c r="O23" s="12">
        <v>2.2094</v>
      </c>
      <c r="P23" s="12">
        <f t="shared" si="0"/>
        <v>1.04</v>
      </c>
      <c r="Q23" s="12">
        <f t="shared" si="1"/>
        <v>0.9683426443202979</v>
      </c>
      <c r="R23" s="12">
        <f t="shared" si="2"/>
        <v>0.9258620689655173</v>
      </c>
      <c r="S23" s="13"/>
      <c r="T23" s="14">
        <f t="shared" si="3"/>
        <v>99.56843079343727</v>
      </c>
      <c r="U23" s="15">
        <f t="shared" si="4"/>
        <v>96.08128096150698</v>
      </c>
      <c r="V23" s="12">
        <f t="shared" si="5"/>
        <v>95.6666237396061</v>
      </c>
      <c r="W23" s="13"/>
      <c r="X23" s="14">
        <f t="shared" si="6"/>
        <v>99.55164074752983</v>
      </c>
      <c r="Y23" s="15">
        <f t="shared" si="7"/>
        <v>96.30979916655049</v>
      </c>
      <c r="Z23" s="12">
        <f t="shared" si="8"/>
        <v>95.87798527095183</v>
      </c>
      <c r="AA23" s="9"/>
      <c r="AB23" s="14">
        <f t="shared" si="9"/>
        <v>99.61131329754875</v>
      </c>
      <c r="AC23" s="15">
        <f t="shared" si="10"/>
        <v>98.6646133906807</v>
      </c>
      <c r="AD23" s="12">
        <f t="shared" si="11"/>
        <v>98.28111715840619</v>
      </c>
      <c r="AF23" s="1">
        <f t="shared" si="12"/>
        <v>1.5835616438356164</v>
      </c>
      <c r="AG23">
        <v>95.6666237396061</v>
      </c>
      <c r="AH23">
        <v>95.87798527095183</v>
      </c>
      <c r="AI23">
        <v>98.28111715840619</v>
      </c>
      <c r="AK23" s="1">
        <v>1.5835616438356164</v>
      </c>
      <c r="AL23">
        <f t="shared" si="13"/>
        <v>1.0618995235096278</v>
      </c>
      <c r="AM23">
        <f t="shared" si="14"/>
        <v>1.0642456365075654</v>
      </c>
      <c r="AN23">
        <f t="shared" si="15"/>
        <v>1.1695452941850335</v>
      </c>
      <c r="AP23" s="1">
        <v>1.5835616438356164</v>
      </c>
      <c r="AQ23">
        <f t="shared" si="16"/>
        <v>23.328883334902354</v>
      </c>
      <c r="AR23">
        <f t="shared" si="17"/>
        <v>22.966563520455132</v>
      </c>
      <c r="AS23">
        <f t="shared" si="18"/>
        <v>23.767259352795133</v>
      </c>
    </row>
    <row r="24" spans="1:45" ht="12.75">
      <c r="A24" s="9" t="s">
        <v>60</v>
      </c>
      <c r="B24" s="9">
        <v>26.3</v>
      </c>
      <c r="C24" s="9">
        <v>26.5</v>
      </c>
      <c r="D24" s="9">
        <v>1.625</v>
      </c>
      <c r="E24" s="10">
        <v>0.061787</v>
      </c>
      <c r="F24" s="10">
        <v>0.03966</v>
      </c>
      <c r="G24" s="9" t="s">
        <v>61</v>
      </c>
      <c r="H24" s="9">
        <v>25</v>
      </c>
      <c r="I24" s="9">
        <v>1.56</v>
      </c>
      <c r="J24" s="11">
        <v>39568</v>
      </c>
      <c r="K24" s="9">
        <v>25</v>
      </c>
      <c r="L24" s="9">
        <v>1.35</v>
      </c>
      <c r="M24" s="12">
        <v>1.1074</v>
      </c>
      <c r="N24" s="12">
        <v>1.44</v>
      </c>
      <c r="O24" s="12">
        <v>2.1947</v>
      </c>
      <c r="P24" s="12">
        <f t="shared" si="0"/>
        <v>1</v>
      </c>
      <c r="Q24" s="12">
        <f t="shared" si="1"/>
        <v>0.9505703422053232</v>
      </c>
      <c r="R24" s="12">
        <f t="shared" si="2"/>
        <v>0.8739692307692308</v>
      </c>
      <c r="S24" s="13"/>
      <c r="T24" s="14">
        <f t="shared" si="3"/>
        <v>99.51392862448715</v>
      </c>
      <c r="U24" s="15">
        <f t="shared" si="4"/>
        <v>95.94718370564279</v>
      </c>
      <c r="V24" s="12">
        <f t="shared" si="5"/>
        <v>95.48081191003892</v>
      </c>
      <c r="W24" s="13"/>
      <c r="X24" s="14">
        <f t="shared" si="6"/>
        <v>99.48078117662511</v>
      </c>
      <c r="Y24" s="15">
        <f t="shared" si="7"/>
        <v>96.13501199429322</v>
      </c>
      <c r="Z24" s="12">
        <f t="shared" si="8"/>
        <v>95.63586091616514</v>
      </c>
      <c r="AA24" s="9"/>
      <c r="AB24" s="14">
        <f t="shared" si="9"/>
        <v>99.50325168763149</v>
      </c>
      <c r="AC24" s="15">
        <f t="shared" si="10"/>
        <v>98.3917073371955</v>
      </c>
      <c r="AD24" s="12">
        <f t="shared" si="11"/>
        <v>97.90294819148741</v>
      </c>
      <c r="AF24" s="1">
        <f t="shared" si="12"/>
        <v>1.6657534246575343</v>
      </c>
      <c r="AG24">
        <v>95.48081191003892</v>
      </c>
      <c r="AH24">
        <v>95.63586091616514</v>
      </c>
      <c r="AI24">
        <v>97.90294819148741</v>
      </c>
      <c r="AK24" s="1">
        <v>1.6657534246575343</v>
      </c>
      <c r="AL24">
        <f t="shared" si="13"/>
        <v>1.0598370122014322</v>
      </c>
      <c r="AM24">
        <f t="shared" si="14"/>
        <v>1.061558056169433</v>
      </c>
      <c r="AN24">
        <f t="shared" si="15"/>
        <v>1.1650450834787</v>
      </c>
      <c r="AP24" s="1">
        <v>1.6657534246575343</v>
      </c>
      <c r="AQ24">
        <f t="shared" si="16"/>
        <v>23.316113476717337</v>
      </c>
      <c r="AR24">
        <f t="shared" si="17"/>
        <v>22.950216217447416</v>
      </c>
      <c r="AS24">
        <f t="shared" si="18"/>
        <v>23.741475852668874</v>
      </c>
    </row>
    <row r="25" spans="1:45" ht="12.75">
      <c r="A25" s="9" t="s">
        <v>62</v>
      </c>
      <c r="B25" s="9">
        <v>26.83</v>
      </c>
      <c r="C25" s="9">
        <v>27.09</v>
      </c>
      <c r="D25" s="9">
        <v>1.5</v>
      </c>
      <c r="E25" s="10">
        <v>0.055908</v>
      </c>
      <c r="F25" s="10">
        <v>0.041711</v>
      </c>
      <c r="G25" s="9" t="s">
        <v>33</v>
      </c>
      <c r="H25" s="9">
        <v>25</v>
      </c>
      <c r="I25" s="9">
        <v>1.65</v>
      </c>
      <c r="J25" s="11">
        <v>39598</v>
      </c>
      <c r="K25" s="9">
        <v>26</v>
      </c>
      <c r="L25" s="9">
        <v>1.25</v>
      </c>
      <c r="M25" s="12">
        <v>1.1738</v>
      </c>
      <c r="N25" s="12">
        <v>1.4506</v>
      </c>
      <c r="O25" s="12">
        <v>2.2144</v>
      </c>
      <c r="P25" s="12">
        <f t="shared" si="0"/>
        <v>1.04</v>
      </c>
      <c r="Q25" s="12">
        <f t="shared" si="1"/>
        <v>0.9690644800596347</v>
      </c>
      <c r="R25" s="12">
        <f t="shared" si="2"/>
        <v>0.8599358974358974</v>
      </c>
      <c r="S25" s="13"/>
      <c r="T25" s="14">
        <f t="shared" si="3"/>
        <v>99.47779301396977</v>
      </c>
      <c r="U25" s="15">
        <f t="shared" si="4"/>
        <v>95.78943958561035</v>
      </c>
      <c r="V25" s="12">
        <f t="shared" si="5"/>
        <v>95.28922044021508</v>
      </c>
      <c r="W25" s="13"/>
      <c r="X25" s="14">
        <f t="shared" si="6"/>
        <v>99.43613911118527</v>
      </c>
      <c r="Y25" s="15">
        <f t="shared" si="7"/>
        <v>95.93968777329857</v>
      </c>
      <c r="Z25" s="12">
        <f t="shared" si="8"/>
        <v>95.39872139709398</v>
      </c>
      <c r="AA25" s="9"/>
      <c r="AB25" s="14">
        <f t="shared" si="9"/>
        <v>99.43508836282874</v>
      </c>
      <c r="AC25" s="15">
        <f t="shared" si="10"/>
        <v>98.08653763600988</v>
      </c>
      <c r="AD25" s="12">
        <f t="shared" si="11"/>
        <v>97.5324353704057</v>
      </c>
      <c r="AF25" s="1">
        <f t="shared" si="12"/>
        <v>1.747945205479452</v>
      </c>
      <c r="AG25">
        <v>95.28922044021508</v>
      </c>
      <c r="AH25">
        <v>95.39872139709398</v>
      </c>
      <c r="AI25">
        <v>97.5324353704057</v>
      </c>
      <c r="AK25" s="1">
        <v>1.747945205479452</v>
      </c>
      <c r="AL25">
        <f t="shared" si="13"/>
        <v>1.0577103468863875</v>
      </c>
      <c r="AM25">
        <f t="shared" si="14"/>
        <v>1.0589258075077432</v>
      </c>
      <c r="AN25">
        <f t="shared" si="15"/>
        <v>1.1606359809078277</v>
      </c>
      <c r="AP25" s="1">
        <v>1.747945205479452</v>
      </c>
      <c r="AQ25">
        <f t="shared" si="16"/>
        <v>23.30764690317312</v>
      </c>
      <c r="AR25">
        <f t="shared" si="17"/>
        <v>22.93991729295044</v>
      </c>
      <c r="AS25">
        <f t="shared" si="18"/>
        <v>23.725212083370934</v>
      </c>
    </row>
    <row r="26" spans="1:45" ht="12.75">
      <c r="A26" s="9" t="s">
        <v>63</v>
      </c>
      <c r="B26" s="9">
        <v>27</v>
      </c>
      <c r="C26" s="9">
        <v>27.06</v>
      </c>
      <c r="D26" s="9">
        <v>1.4375</v>
      </c>
      <c r="E26" s="10">
        <v>0.053241</v>
      </c>
      <c r="F26" s="10">
        <v>0.035619</v>
      </c>
      <c r="G26" s="9" t="s">
        <v>49</v>
      </c>
      <c r="H26" s="9">
        <v>25</v>
      </c>
      <c r="I26" s="9">
        <v>1.66</v>
      </c>
      <c r="J26" s="11">
        <v>39598</v>
      </c>
      <c r="K26" s="9">
        <v>26</v>
      </c>
      <c r="L26" s="9">
        <v>1.3</v>
      </c>
      <c r="M26" s="12">
        <v>1.1639</v>
      </c>
      <c r="N26" s="12">
        <v>1.0195</v>
      </c>
      <c r="O26" s="12"/>
      <c r="P26" s="12">
        <f t="shared" si="0"/>
        <v>1.04</v>
      </c>
      <c r="Q26" s="12">
        <f t="shared" si="1"/>
        <v>0.9629629629629629</v>
      </c>
      <c r="R26" s="12">
        <f t="shared" si="2"/>
        <v>0.9391304347826088</v>
      </c>
      <c r="S26" s="13"/>
      <c r="T26" s="14">
        <f t="shared" si="3"/>
        <v>99.43491071645535</v>
      </c>
      <c r="U26" s="15">
        <f t="shared" si="4"/>
        <v>95.72157651594637</v>
      </c>
      <c r="V26" s="12">
        <f t="shared" si="5"/>
        <v>95.18066414501475</v>
      </c>
      <c r="W26" s="13"/>
      <c r="X26" s="14">
        <f t="shared" si="6"/>
        <v>99.39859276162088</v>
      </c>
      <c r="Y26" s="15">
        <f t="shared" si="7"/>
        <v>95.88015094009909</v>
      </c>
      <c r="Z26" s="12">
        <f t="shared" si="8"/>
        <v>95.3035207721765</v>
      </c>
      <c r="AA26" s="9"/>
      <c r="AB26" s="14">
        <f t="shared" si="9"/>
        <v>99.43508836282874</v>
      </c>
      <c r="AC26" s="15">
        <f t="shared" si="10"/>
        <v>98.08653763600988</v>
      </c>
      <c r="AD26" s="12">
        <f t="shared" si="11"/>
        <v>97.5324353704057</v>
      </c>
      <c r="AF26" s="1">
        <f t="shared" si="12"/>
        <v>1.747945205479452</v>
      </c>
      <c r="AG26">
        <v>95.18066414501475</v>
      </c>
      <c r="AH26">
        <v>95.3035207721765</v>
      </c>
      <c r="AI26">
        <v>97.5324353704057</v>
      </c>
      <c r="AK26" s="1">
        <v>1.747945205479452</v>
      </c>
      <c r="AL26">
        <f t="shared" si="13"/>
        <v>1.0565053720096638</v>
      </c>
      <c r="AM26">
        <f t="shared" si="14"/>
        <v>1.0578690805711592</v>
      </c>
      <c r="AN26">
        <f t="shared" si="15"/>
        <v>1.1606359809078277</v>
      </c>
      <c r="AP26" s="1">
        <v>1.747945205479452</v>
      </c>
      <c r="AQ26">
        <f t="shared" si="16"/>
        <v>23.29759958086549</v>
      </c>
      <c r="AR26">
        <f t="shared" si="17"/>
        <v>22.931255350105936</v>
      </c>
      <c r="AS26">
        <f t="shared" si="18"/>
        <v>23.725212083370934</v>
      </c>
    </row>
    <row r="27" spans="1:45" ht="12.75">
      <c r="A27" s="9" t="s">
        <v>64</v>
      </c>
      <c r="B27" s="9">
        <v>26.6</v>
      </c>
      <c r="C27" s="9">
        <v>26.83</v>
      </c>
      <c r="D27" s="9">
        <v>1.238</v>
      </c>
      <c r="E27" s="10">
        <v>0.046541</v>
      </c>
      <c r="F27" s="10">
        <v>0.031288</v>
      </c>
      <c r="G27" s="9" t="s">
        <v>49</v>
      </c>
      <c r="H27" s="9">
        <v>25</v>
      </c>
      <c r="I27" s="9">
        <v>1.67</v>
      </c>
      <c r="J27" s="11">
        <v>39598</v>
      </c>
      <c r="K27" s="9">
        <v>25.75</v>
      </c>
      <c r="L27" s="9">
        <v>1</v>
      </c>
      <c r="M27" s="12">
        <v>1.1187</v>
      </c>
      <c r="N27" s="12">
        <v>0.9546</v>
      </c>
      <c r="O27" s="12">
        <v>2.2193</v>
      </c>
      <c r="P27" s="12">
        <f t="shared" si="0"/>
        <v>1.03</v>
      </c>
      <c r="Q27" s="12">
        <f t="shared" si="1"/>
        <v>0.9680451127819548</v>
      </c>
      <c r="R27" s="12">
        <f t="shared" si="2"/>
        <v>0.8344181815330082</v>
      </c>
      <c r="S27" s="13"/>
      <c r="T27" s="14">
        <f t="shared" si="3"/>
        <v>99.39936479185921</v>
      </c>
      <c r="U27" s="15">
        <f t="shared" si="4"/>
        <v>95.54426533242393</v>
      </c>
      <c r="V27" s="12">
        <f t="shared" si="5"/>
        <v>94.97039283547794</v>
      </c>
      <c r="W27" s="13"/>
      <c r="X27" s="14">
        <f t="shared" si="6"/>
        <v>99.36827208036046</v>
      </c>
      <c r="Y27" s="15">
        <f t="shared" si="7"/>
        <v>95.72859855104896</v>
      </c>
      <c r="Z27" s="12">
        <f t="shared" si="8"/>
        <v>95.12385426692232</v>
      </c>
      <c r="AA27" s="9"/>
      <c r="AB27" s="14">
        <f t="shared" si="9"/>
        <v>99.36457150272983</v>
      </c>
      <c r="AC27" s="15">
        <f t="shared" si="10"/>
        <v>97.72609341607114</v>
      </c>
      <c r="AD27" s="12">
        <f t="shared" si="11"/>
        <v>97.10511396923656</v>
      </c>
      <c r="AF27" s="1">
        <f t="shared" si="12"/>
        <v>1.747945205479452</v>
      </c>
      <c r="AG27">
        <v>94.97039283547794</v>
      </c>
      <c r="AH27">
        <v>95.12385426692232</v>
      </c>
      <c r="AI27">
        <v>97.10511396923656</v>
      </c>
      <c r="AK27" s="1">
        <v>1.747945205479452</v>
      </c>
      <c r="AL27">
        <f t="shared" si="13"/>
        <v>1.0541713604738052</v>
      </c>
      <c r="AM27">
        <f t="shared" si="14"/>
        <v>1.0558747823628378</v>
      </c>
      <c r="AN27">
        <f t="shared" si="15"/>
        <v>1.155550856233915</v>
      </c>
      <c r="AP27" s="1">
        <v>1.747945205479452</v>
      </c>
      <c r="AQ27">
        <f t="shared" si="16"/>
        <v>23.289271170732615</v>
      </c>
      <c r="AR27">
        <f t="shared" si="17"/>
        <v>22.92426036893916</v>
      </c>
      <c r="AS27">
        <f t="shared" si="18"/>
        <v>23.70838676055134</v>
      </c>
    </row>
    <row r="28" spans="1:45" ht="12.75">
      <c r="A28" s="9" t="s">
        <v>65</v>
      </c>
      <c r="B28" s="9">
        <v>26.61</v>
      </c>
      <c r="C28" s="9">
        <v>26.74</v>
      </c>
      <c r="D28" s="9">
        <v>1.175</v>
      </c>
      <c r="E28" s="10">
        <v>0.044156</v>
      </c>
      <c r="F28" s="10">
        <v>0.033658</v>
      </c>
      <c r="G28" s="9" t="s">
        <v>33</v>
      </c>
      <c r="H28" s="9">
        <v>25</v>
      </c>
      <c r="I28" s="9">
        <v>1.67</v>
      </c>
      <c r="J28" s="11">
        <v>39598</v>
      </c>
      <c r="K28" s="9">
        <v>26</v>
      </c>
      <c r="L28" s="9">
        <v>0.95</v>
      </c>
      <c r="M28" s="12">
        <v>1.0484</v>
      </c>
      <c r="N28" s="12">
        <v>1.3172</v>
      </c>
      <c r="O28" s="12"/>
      <c r="P28" s="12">
        <f t="shared" si="0"/>
        <v>1.04</v>
      </c>
      <c r="Q28" s="12">
        <f t="shared" si="1"/>
        <v>0.977076287110109</v>
      </c>
      <c r="R28" s="12">
        <f t="shared" si="2"/>
        <v>0.8274795417348608</v>
      </c>
      <c r="S28" s="13"/>
      <c r="T28" s="14">
        <f t="shared" si="3"/>
        <v>99.37547592324998</v>
      </c>
      <c r="U28" s="15">
        <f t="shared" si="4"/>
        <v>95.37145399125353</v>
      </c>
      <c r="V28" s="12">
        <f t="shared" si="5"/>
        <v>94.77583629873159</v>
      </c>
      <c r="W28" s="13"/>
      <c r="X28" s="14">
        <f t="shared" si="6"/>
        <v>99.3382677167113</v>
      </c>
      <c r="Y28" s="15">
        <f t="shared" si="7"/>
        <v>95.51106110469371</v>
      </c>
      <c r="Z28" s="12">
        <f t="shared" si="8"/>
        <v>94.87903357925235</v>
      </c>
      <c r="AA28" s="12"/>
      <c r="AB28" s="14">
        <f t="shared" si="9"/>
        <v>99.36457150272983</v>
      </c>
      <c r="AC28" s="15">
        <f t="shared" si="10"/>
        <v>97.72609341607114</v>
      </c>
      <c r="AD28" s="12">
        <f t="shared" si="11"/>
        <v>97.10511396923656</v>
      </c>
      <c r="AF28" s="1">
        <f t="shared" si="12"/>
        <v>1.747945205479452</v>
      </c>
      <c r="AG28">
        <v>94.77583629873159</v>
      </c>
      <c r="AH28">
        <v>94.87903357925235</v>
      </c>
      <c r="AI28">
        <v>97.10511396923656</v>
      </c>
      <c r="AK28" s="1">
        <v>1.747945205479452</v>
      </c>
      <c r="AL28">
        <f t="shared" si="13"/>
        <v>1.0520117829159208</v>
      </c>
      <c r="AM28">
        <f t="shared" si="14"/>
        <v>1.0531572727297012</v>
      </c>
      <c r="AN28">
        <f t="shared" si="15"/>
        <v>1.155550856233915</v>
      </c>
      <c r="AP28" s="1">
        <v>1.747945205479452</v>
      </c>
      <c r="AQ28">
        <f t="shared" si="16"/>
        <v>23.28367400881747</v>
      </c>
      <c r="AR28">
        <f t="shared" si="17"/>
        <v>22.917338362245296</v>
      </c>
      <c r="AS28">
        <f t="shared" si="18"/>
        <v>23.70838676055134</v>
      </c>
    </row>
    <row r="29" spans="1:45" ht="12.75">
      <c r="A29" s="9" t="s">
        <v>66</v>
      </c>
      <c r="B29" s="9">
        <v>26.75</v>
      </c>
      <c r="C29" s="9">
        <v>26.8</v>
      </c>
      <c r="D29" s="9">
        <v>1.4625</v>
      </c>
      <c r="E29" s="10">
        <v>0.054673</v>
      </c>
      <c r="F29" s="10">
        <v>0.041095</v>
      </c>
      <c r="G29" s="9" t="s">
        <v>49</v>
      </c>
      <c r="H29" s="9">
        <v>25</v>
      </c>
      <c r="I29" s="9">
        <v>1.69</v>
      </c>
      <c r="J29" s="11">
        <v>39613</v>
      </c>
      <c r="K29" s="9">
        <v>26</v>
      </c>
      <c r="L29" s="9">
        <v>1.3</v>
      </c>
      <c r="M29" s="12">
        <v>1.1344</v>
      </c>
      <c r="N29" s="12">
        <v>1.4554</v>
      </c>
      <c r="O29" s="12">
        <v>2.2106</v>
      </c>
      <c r="P29" s="12">
        <f t="shared" si="0"/>
        <v>1.04</v>
      </c>
      <c r="Q29" s="12">
        <f t="shared" si="1"/>
        <v>0.9719626168224299</v>
      </c>
      <c r="R29" s="12">
        <f t="shared" si="2"/>
        <v>0.9145299145299146</v>
      </c>
      <c r="S29" s="13"/>
      <c r="T29" s="14">
        <f t="shared" si="3"/>
        <v>99.3438689494498</v>
      </c>
      <c r="U29" s="15">
        <f t="shared" si="4"/>
        <v>95.27898443791364</v>
      </c>
      <c r="V29" s="12">
        <f t="shared" si="5"/>
        <v>94.6538294363676</v>
      </c>
      <c r="W29" s="13"/>
      <c r="X29" s="14">
        <f t="shared" si="6"/>
        <v>99.29773213311273</v>
      </c>
      <c r="Y29" s="15">
        <f t="shared" si="7"/>
        <v>95.39225187535031</v>
      </c>
      <c r="Z29" s="12">
        <f t="shared" si="8"/>
        <v>94.72234274292956</v>
      </c>
      <c r="AA29" s="9"/>
      <c r="AB29" s="14">
        <f t="shared" si="9"/>
        <v>99.30298589849696</v>
      </c>
      <c r="AC29" s="15">
        <f t="shared" si="10"/>
        <v>97.54144956811767</v>
      </c>
      <c r="AD29" s="12">
        <f t="shared" si="11"/>
        <v>96.86157190981741</v>
      </c>
      <c r="AF29" s="1">
        <f t="shared" si="12"/>
        <v>1.789041095890411</v>
      </c>
      <c r="AG29">
        <v>94.6538294363676</v>
      </c>
      <c r="AH29">
        <v>94.72234274292956</v>
      </c>
      <c r="AI29">
        <v>96.86157190981741</v>
      </c>
      <c r="AK29" s="1">
        <v>1.789041095890411</v>
      </c>
      <c r="AL29">
        <f t="shared" si="13"/>
        <v>1.0506575067436805</v>
      </c>
      <c r="AM29">
        <f t="shared" si="14"/>
        <v>1.0514180044465182</v>
      </c>
      <c r="AN29">
        <f t="shared" si="15"/>
        <v>1.1526527057268272</v>
      </c>
      <c r="AP29" s="1">
        <v>1.789041095890411</v>
      </c>
      <c r="AQ29">
        <f t="shared" si="16"/>
        <v>23.276268494856087</v>
      </c>
      <c r="AR29">
        <f t="shared" si="17"/>
        <v>22.907986803109107</v>
      </c>
      <c r="AS29">
        <f t="shared" si="18"/>
        <v>23.693692435381372</v>
      </c>
    </row>
    <row r="30" spans="1:45" ht="12.75">
      <c r="A30" s="9" t="s">
        <v>67</v>
      </c>
      <c r="B30" s="9">
        <v>26.68</v>
      </c>
      <c r="C30" s="9">
        <v>26.83</v>
      </c>
      <c r="D30" s="9">
        <v>1.5</v>
      </c>
      <c r="E30" s="10">
        <v>0.056222</v>
      </c>
      <c r="F30" s="10">
        <v>0.042958</v>
      </c>
      <c r="G30" s="9" t="s">
        <v>46</v>
      </c>
      <c r="H30" s="9">
        <v>25</v>
      </c>
      <c r="I30" s="9">
        <v>1.74</v>
      </c>
      <c r="J30" s="11">
        <v>39630</v>
      </c>
      <c r="K30" s="9">
        <v>26</v>
      </c>
      <c r="L30" s="9">
        <v>1.3</v>
      </c>
      <c r="M30" s="12">
        <v>1.1436</v>
      </c>
      <c r="N30" s="12">
        <v>1.4196</v>
      </c>
      <c r="O30" s="12">
        <v>2.2044</v>
      </c>
      <c r="P30" s="12">
        <f t="shared" si="0"/>
        <v>1.04</v>
      </c>
      <c r="Q30" s="12">
        <f t="shared" si="1"/>
        <v>0.974512743628186</v>
      </c>
      <c r="R30" s="12">
        <f t="shared" si="2"/>
        <v>0.8893333333333333</v>
      </c>
      <c r="S30" s="13"/>
      <c r="T30" s="14">
        <f t="shared" si="3"/>
        <v>99.3149129670657</v>
      </c>
      <c r="U30" s="15">
        <f t="shared" si="4"/>
        <v>95.15840087967277</v>
      </c>
      <c r="V30" s="12">
        <f t="shared" si="5"/>
        <v>94.50648301449849</v>
      </c>
      <c r="W30" s="13"/>
      <c r="X30" s="14">
        <f t="shared" si="6"/>
        <v>99.26180451648433</v>
      </c>
      <c r="Y30" s="15">
        <f t="shared" si="7"/>
        <v>95.24238835824009</v>
      </c>
      <c r="Z30" s="12">
        <f t="shared" si="8"/>
        <v>94.53931334898712</v>
      </c>
      <c r="AA30" s="13"/>
      <c r="AB30" s="14">
        <f t="shared" si="9"/>
        <v>99.24719340170613</v>
      </c>
      <c r="AC30" s="15">
        <f t="shared" si="10"/>
        <v>97.30349369040407</v>
      </c>
      <c r="AD30" s="12">
        <f t="shared" si="11"/>
        <v>96.57098656953225</v>
      </c>
      <c r="AF30" s="1">
        <f t="shared" si="12"/>
        <v>1.8356164383561644</v>
      </c>
      <c r="AG30">
        <v>94.50648301449849</v>
      </c>
      <c r="AH30">
        <v>94.53931334898712</v>
      </c>
      <c r="AI30">
        <v>96.57098656953225</v>
      </c>
      <c r="AK30" s="1">
        <v>1.8356164383561644</v>
      </c>
      <c r="AL30">
        <f t="shared" si="13"/>
        <v>1.0490219614609333</v>
      </c>
      <c r="AM30">
        <f t="shared" si="14"/>
        <v>1.0493863781737571</v>
      </c>
      <c r="AN30">
        <f t="shared" si="15"/>
        <v>1.1491947401774336</v>
      </c>
      <c r="AP30" s="1">
        <v>1.8356164383561644</v>
      </c>
      <c r="AQ30">
        <f t="shared" si="16"/>
        <v>23.26948410818349</v>
      </c>
      <c r="AR30">
        <f t="shared" si="17"/>
        <v>22.899698301952935</v>
      </c>
      <c r="AS30">
        <f t="shared" si="18"/>
        <v>23.68038034564708</v>
      </c>
    </row>
    <row r="31" spans="1:45" ht="12.75">
      <c r="A31" s="9" t="s">
        <v>68</v>
      </c>
      <c r="B31" s="9">
        <v>25.51</v>
      </c>
      <c r="C31" s="9">
        <v>25.61</v>
      </c>
      <c r="D31" s="9">
        <v>1.4</v>
      </c>
      <c r="E31" s="10">
        <v>0.05488</v>
      </c>
      <c r="F31" s="10">
        <v>0.04876</v>
      </c>
      <c r="G31" s="9" t="s">
        <v>49</v>
      </c>
      <c r="H31" s="9">
        <v>25</v>
      </c>
      <c r="I31" s="9">
        <v>1.75</v>
      </c>
      <c r="J31" s="11">
        <v>39640</v>
      </c>
      <c r="K31" s="9">
        <v>25</v>
      </c>
      <c r="L31" s="9">
        <v>1.3</v>
      </c>
      <c r="M31" s="12">
        <v>1.1296</v>
      </c>
      <c r="N31" s="12">
        <v>1.4274</v>
      </c>
      <c r="O31" s="12"/>
      <c r="P31" s="12">
        <f t="shared" si="0"/>
        <v>1</v>
      </c>
      <c r="Q31" s="12">
        <f t="shared" si="1"/>
        <v>0.9800078400627205</v>
      </c>
      <c r="R31" s="12">
        <f t="shared" si="2"/>
        <v>0.9475142857142859</v>
      </c>
      <c r="S31" s="13"/>
      <c r="T31" s="14">
        <f t="shared" si="3"/>
        <v>99.29248453739079</v>
      </c>
      <c r="U31" s="15">
        <f t="shared" si="4"/>
        <v>95.10198349746219</v>
      </c>
      <c r="V31" s="12">
        <f t="shared" si="5"/>
        <v>94.42912225896958</v>
      </c>
      <c r="W31" s="13"/>
      <c r="X31" s="14">
        <f t="shared" si="6"/>
        <v>99.23347836482574</v>
      </c>
      <c r="Y31" s="15">
        <f t="shared" si="7"/>
        <v>95.17103456232384</v>
      </c>
      <c r="Z31" s="12">
        <f t="shared" si="8"/>
        <v>94.44152799198447</v>
      </c>
      <c r="AA31" s="9"/>
      <c r="AB31" s="14">
        <f t="shared" si="9"/>
        <v>99.24719340170613</v>
      </c>
      <c r="AC31" s="15">
        <f t="shared" si="10"/>
        <v>97.30349369040407</v>
      </c>
      <c r="AD31" s="12">
        <f t="shared" si="11"/>
        <v>96.57098656953225</v>
      </c>
      <c r="AF31" s="1">
        <f t="shared" si="12"/>
        <v>1.8630136986301369</v>
      </c>
      <c r="AG31">
        <v>94.42912225896958</v>
      </c>
      <c r="AH31">
        <v>94.44152799198447</v>
      </c>
      <c r="AI31">
        <v>96.57098656953225</v>
      </c>
      <c r="AK31" s="1">
        <v>1.8630136986301369</v>
      </c>
      <c r="AL31">
        <f t="shared" si="13"/>
        <v>1.0481632570745625</v>
      </c>
      <c r="AM31">
        <f t="shared" si="14"/>
        <v>1.0483009607110276</v>
      </c>
      <c r="AN31">
        <f t="shared" si="15"/>
        <v>1.1491947401774336</v>
      </c>
      <c r="AP31" s="1">
        <v>1.8630136986301369</v>
      </c>
      <c r="AQ31">
        <f t="shared" si="16"/>
        <v>23.26422912711066</v>
      </c>
      <c r="AR31">
        <f t="shared" si="17"/>
        <v>22.893163458765297</v>
      </c>
      <c r="AS31">
        <f t="shared" si="18"/>
        <v>23.68038034564708</v>
      </c>
    </row>
    <row r="32" spans="1:45" ht="12.75">
      <c r="A32" s="9" t="s">
        <v>69</v>
      </c>
      <c r="B32" s="9">
        <v>25.25</v>
      </c>
      <c r="C32" s="9">
        <v>25.37</v>
      </c>
      <c r="D32" s="9">
        <v>1.4</v>
      </c>
      <c r="E32" s="10">
        <v>0.055446</v>
      </c>
      <c r="F32" s="10">
        <v>0.054808</v>
      </c>
      <c r="G32" s="9" t="s">
        <v>39</v>
      </c>
      <c r="H32" s="9">
        <v>25</v>
      </c>
      <c r="I32" s="9">
        <v>1.83</v>
      </c>
      <c r="J32" s="11">
        <v>39674</v>
      </c>
      <c r="K32" s="9">
        <v>25</v>
      </c>
      <c r="L32" s="9">
        <v>1.3</v>
      </c>
      <c r="M32" s="12">
        <v>1.1468</v>
      </c>
      <c r="N32" s="12">
        <v>1.4388</v>
      </c>
      <c r="O32" s="12"/>
      <c r="P32" s="12">
        <f t="shared" si="0"/>
        <v>1</v>
      </c>
      <c r="Q32" s="12">
        <f t="shared" si="1"/>
        <v>0.9900990099009901</v>
      </c>
      <c r="R32" s="12">
        <f t="shared" si="2"/>
        <v>0.937857142857143</v>
      </c>
      <c r="S32" s="13"/>
      <c r="T32" s="14">
        <f t="shared" si="3"/>
        <v>99.28121041647321</v>
      </c>
      <c r="U32" s="15">
        <f t="shared" si="4"/>
        <v>95.03420866134279</v>
      </c>
      <c r="V32" s="12">
        <f t="shared" si="5"/>
        <v>94.35111266869795</v>
      </c>
      <c r="W32" s="13"/>
      <c r="X32" s="14">
        <f t="shared" si="6"/>
        <v>99.21934201545234</v>
      </c>
      <c r="Y32" s="15">
        <f t="shared" si="7"/>
        <v>95.0859410526527</v>
      </c>
      <c r="Z32" s="12">
        <f t="shared" si="8"/>
        <v>94.3436450616429</v>
      </c>
      <c r="AA32" s="13"/>
      <c r="AB32" s="14">
        <f t="shared" si="9"/>
        <v>99.24719340170613</v>
      </c>
      <c r="AC32" s="15">
        <f t="shared" si="10"/>
        <v>97.30349369040407</v>
      </c>
      <c r="AD32" s="12">
        <f t="shared" si="11"/>
        <v>96.57098656953225</v>
      </c>
      <c r="AF32" s="1">
        <f t="shared" si="12"/>
        <v>1.9561643835616438</v>
      </c>
      <c r="AG32">
        <v>94.35111266869795</v>
      </c>
      <c r="AH32">
        <v>94.3436450616429</v>
      </c>
      <c r="AI32">
        <v>96.57098656953225</v>
      </c>
      <c r="AK32" s="1">
        <v>1.9561643835616438</v>
      </c>
      <c r="AL32">
        <f t="shared" si="13"/>
        <v>1.0472973506225474</v>
      </c>
      <c r="AM32">
        <f t="shared" si="14"/>
        <v>1.0472144601842364</v>
      </c>
      <c r="AN32">
        <f t="shared" si="15"/>
        <v>1.1491947401774336</v>
      </c>
      <c r="AP32" s="1">
        <v>1.9561643835616438</v>
      </c>
      <c r="AQ32">
        <f t="shared" si="16"/>
        <v>23.261587600579674</v>
      </c>
      <c r="AR32">
        <f t="shared" si="17"/>
        <v>22.889902202964855</v>
      </c>
      <c r="AS32">
        <f t="shared" si="18"/>
        <v>23.68038034564708</v>
      </c>
    </row>
    <row r="33" spans="1:45" ht="12.75">
      <c r="A33" s="16" t="s">
        <v>70</v>
      </c>
      <c r="B33" s="16">
        <v>26.02</v>
      </c>
      <c r="C33" s="16">
        <v>26.05</v>
      </c>
      <c r="D33" s="16">
        <v>1.525</v>
      </c>
      <c r="E33" s="17">
        <v>0.058609</v>
      </c>
      <c r="F33" s="17">
        <v>0.050208</v>
      </c>
      <c r="G33" s="16" t="s">
        <v>33</v>
      </c>
      <c r="H33" s="16">
        <v>25</v>
      </c>
      <c r="I33" s="16">
        <v>1.93</v>
      </c>
      <c r="J33" s="18">
        <v>39714</v>
      </c>
      <c r="K33" s="16">
        <v>25.5</v>
      </c>
      <c r="L33" s="16">
        <v>1.25</v>
      </c>
      <c r="M33" s="19">
        <v>1.0462</v>
      </c>
      <c r="N33" s="19">
        <v>1.3844</v>
      </c>
      <c r="O33" s="19"/>
      <c r="P33" s="19">
        <f t="shared" si="0"/>
        <v>1.02</v>
      </c>
      <c r="Q33" s="19">
        <f t="shared" si="1"/>
        <v>0.9800153727901614</v>
      </c>
      <c r="R33" s="19">
        <f t="shared" si="2"/>
        <v>0.8363870138219223</v>
      </c>
      <c r="S33" s="20"/>
      <c r="T33" s="21">
        <f t="shared" si="3"/>
        <v>99.26045278341572</v>
      </c>
      <c r="U33" s="22">
        <f t="shared" si="4"/>
        <v>94.87153679489258</v>
      </c>
      <c r="V33" s="19">
        <f t="shared" si="5"/>
        <v>94.16991698519521</v>
      </c>
      <c r="W33" s="20"/>
      <c r="X33" s="21">
        <f t="shared" si="6"/>
        <v>99.19189127998546</v>
      </c>
      <c r="Y33" s="22">
        <f t="shared" si="7"/>
        <v>94.87056586400665</v>
      </c>
      <c r="Z33" s="19">
        <f t="shared" si="8"/>
        <v>94.10390854853246</v>
      </c>
      <c r="AA33" s="16"/>
      <c r="AB33" s="21">
        <f t="shared" si="9"/>
        <v>99.24719340170613</v>
      </c>
      <c r="AC33" s="22">
        <f t="shared" si="10"/>
        <v>97.30349369040407</v>
      </c>
      <c r="AD33" s="19">
        <f t="shared" si="11"/>
        <v>96.57098656953225</v>
      </c>
      <c r="AF33" s="1">
        <f t="shared" si="12"/>
        <v>2.0657534246575344</v>
      </c>
      <c r="AG33">
        <v>94.16991698519521</v>
      </c>
      <c r="AH33">
        <v>94.10390854853246</v>
      </c>
      <c r="AI33">
        <v>96.57098656953225</v>
      </c>
      <c r="AK33" s="1">
        <v>2.0657534246575344</v>
      </c>
      <c r="AL33">
        <f t="shared" si="13"/>
        <v>1.045286078535667</v>
      </c>
      <c r="AM33">
        <f t="shared" si="14"/>
        <v>1.0445533848887103</v>
      </c>
      <c r="AN33">
        <f t="shared" si="15"/>
        <v>1.1491947401774336</v>
      </c>
      <c r="AP33" s="1">
        <v>2.0657534246575344</v>
      </c>
      <c r="AQ33">
        <f t="shared" si="16"/>
        <v>23.256724087154304</v>
      </c>
      <c r="AR33">
        <f t="shared" si="17"/>
        <v>22.883569318292643</v>
      </c>
      <c r="AS33">
        <f t="shared" si="18"/>
        <v>23.68038034564708</v>
      </c>
    </row>
    <row r="34" spans="1:45" ht="12.75">
      <c r="A34" s="16" t="s">
        <v>71</v>
      </c>
      <c r="B34" s="16">
        <v>27.32</v>
      </c>
      <c r="C34" s="16">
        <v>27.44</v>
      </c>
      <c r="D34" s="16">
        <v>1.4375</v>
      </c>
      <c r="E34" s="17">
        <v>0.052617</v>
      </c>
      <c r="F34" s="17">
        <v>0.031182</v>
      </c>
      <c r="G34" s="16" t="s">
        <v>39</v>
      </c>
      <c r="H34" s="16">
        <v>25</v>
      </c>
      <c r="I34" s="16">
        <v>2.02</v>
      </c>
      <c r="J34" s="18">
        <v>39751</v>
      </c>
      <c r="K34" s="16">
        <v>25.25</v>
      </c>
      <c r="L34" s="16">
        <v>1</v>
      </c>
      <c r="M34" s="19">
        <v>1.1426</v>
      </c>
      <c r="N34" s="19">
        <v>1.4198</v>
      </c>
      <c r="O34" s="19">
        <v>2.1919</v>
      </c>
      <c r="P34" s="19">
        <f t="shared" si="0"/>
        <v>1.01</v>
      </c>
      <c r="Q34" s="19">
        <f t="shared" si="1"/>
        <v>0.9242313323572474</v>
      </c>
      <c r="R34" s="19">
        <f t="shared" si="2"/>
        <v>0.7526818768833405</v>
      </c>
      <c r="S34" s="20"/>
      <c r="T34" s="21">
        <f t="shared" si="3"/>
        <v>99.17451975404705</v>
      </c>
      <c r="U34" s="22">
        <f t="shared" si="4"/>
        <v>94.60344341042445</v>
      </c>
      <c r="V34" s="19">
        <f t="shared" si="5"/>
        <v>93.82251067308012</v>
      </c>
      <c r="W34" s="20"/>
      <c r="X34" s="21">
        <f t="shared" si="6"/>
        <v>99.0851842595662</v>
      </c>
      <c r="Y34" s="22">
        <f t="shared" si="7"/>
        <v>94.5374352043305</v>
      </c>
      <c r="Z34" s="19">
        <f t="shared" si="8"/>
        <v>93.6725918664789</v>
      </c>
      <c r="AA34" s="16"/>
      <c r="AB34" s="21">
        <f t="shared" si="9"/>
        <v>99.08236630029339</v>
      </c>
      <c r="AC34" s="22">
        <f t="shared" si="10"/>
        <v>96.77601476520758</v>
      </c>
      <c r="AD34" s="19">
        <f t="shared" si="11"/>
        <v>95.88796544048898</v>
      </c>
      <c r="AF34" s="1">
        <f t="shared" si="12"/>
        <v>2.1671232876712327</v>
      </c>
      <c r="AG34">
        <v>93.82251067308012</v>
      </c>
      <c r="AH34">
        <v>93.6725918664789</v>
      </c>
      <c r="AI34">
        <v>95.88796544048898</v>
      </c>
      <c r="AK34" s="1">
        <v>2.1671232876712327</v>
      </c>
      <c r="AL34">
        <f t="shared" si="13"/>
        <v>1.0414298684711893</v>
      </c>
      <c r="AM34">
        <f t="shared" si="14"/>
        <v>1.039765769717916</v>
      </c>
      <c r="AN34">
        <f t="shared" si="15"/>
        <v>1.1410667887418189</v>
      </c>
      <c r="AP34" s="1">
        <v>2.1671232876712327</v>
      </c>
      <c r="AQ34">
        <f t="shared" si="16"/>
        <v>23.236589978373228</v>
      </c>
      <c r="AR34">
        <f t="shared" si="17"/>
        <v>22.85895200868192</v>
      </c>
      <c r="AS34">
        <f t="shared" si="18"/>
        <v>23.641052599250003</v>
      </c>
    </row>
    <row r="35" spans="1:45" ht="12.75">
      <c r="A35" s="16" t="s">
        <v>72</v>
      </c>
      <c r="B35" s="16">
        <v>27.01</v>
      </c>
      <c r="C35" s="16">
        <v>27.2</v>
      </c>
      <c r="D35" s="16">
        <v>1.475</v>
      </c>
      <c r="E35" s="17">
        <v>0.054609</v>
      </c>
      <c r="F35" s="17">
        <v>0.035984</v>
      </c>
      <c r="G35" s="16" t="s">
        <v>33</v>
      </c>
      <c r="H35" s="16">
        <v>25</v>
      </c>
      <c r="I35" s="16">
        <v>2.05</v>
      </c>
      <c r="J35" s="18">
        <v>39751</v>
      </c>
      <c r="K35" s="16">
        <v>26</v>
      </c>
      <c r="L35" s="16">
        <v>1.25</v>
      </c>
      <c r="M35" s="19">
        <v>1.0533</v>
      </c>
      <c r="N35" s="19">
        <v>1.4649</v>
      </c>
      <c r="O35" s="19">
        <v>2.2015</v>
      </c>
      <c r="P35" s="19">
        <f aca="true" t="shared" si="19" ref="P35:P56">K35/H35</f>
        <v>1.04</v>
      </c>
      <c r="Q35" s="19">
        <f aca="true" t="shared" si="20" ref="Q35:Q56">P35*H35/B35</f>
        <v>0.9626064420584968</v>
      </c>
      <c r="R35" s="19">
        <f aca="true" t="shared" si="21" ref="R35:R56">L35/(D35*Q35)</f>
        <v>0.8803780964797914</v>
      </c>
      <c r="S35" s="20"/>
      <c r="T35" s="21">
        <f aca="true" t="shared" si="22" ref="T35:T56">T34*(1-((M35/100)*(1-Q35)))</f>
        <v>99.13545824835528</v>
      </c>
      <c r="U35" s="22">
        <f aca="true" t="shared" si="23" ref="U35:U56">U34*(1-(M35/100)*(1-R35))</f>
        <v>94.48424519937973</v>
      </c>
      <c r="V35" s="19">
        <f aca="true" t="shared" si="24" ref="V35:V56">V$2*T35*U35/(T$2*U$2)</f>
        <v>93.66738945090472</v>
      </c>
      <c r="W35" s="20"/>
      <c r="X35" s="21">
        <f aca="true" t="shared" si="25" ref="X35:X56">X34*(1-((N35/100)*(1-Q35)))</f>
        <v>99.03090755268504</v>
      </c>
      <c r="Y35" s="22">
        <f aca="true" t="shared" si="26" ref="Y35:Y56">Y34*(1-(N35/100)*(1-R35))</f>
        <v>94.37177335556613</v>
      </c>
      <c r="Z35" s="19">
        <f aca="true" t="shared" si="27" ref="Z35:Z56">Z$2*X35*Y35/(X$2*Y$2)</f>
        <v>93.45722362758015</v>
      </c>
      <c r="AA35" s="16"/>
      <c r="AB35" s="21">
        <f aca="true" t="shared" si="28" ref="AB35:AB56">AB34*(1-((O35/100)*(1-Q35)))</f>
        <v>99.00079979614523</v>
      </c>
      <c r="AC35" s="22">
        <f aca="true" t="shared" si="29" ref="AC35:AC56">AC34*(1-(O35/100)*(1-R35))</f>
        <v>96.52115743301215</v>
      </c>
      <c r="AD35" s="19">
        <f aca="true" t="shared" si="30" ref="AD35:AD56">AD$2*AB35*AC35/(AB$2*AC$2)</f>
        <v>95.55671783117852</v>
      </c>
      <c r="AF35" s="1">
        <f aca="true" t="shared" si="31" ref="AF35:AF56">(J35-DATE(2006,8,31))/365</f>
        <v>2.1671232876712327</v>
      </c>
      <c r="AG35">
        <v>93.66738945090472</v>
      </c>
      <c r="AH35">
        <v>93.45722362758015</v>
      </c>
      <c r="AI35">
        <v>95.55671783117852</v>
      </c>
      <c r="AK35" s="1">
        <v>2.1671232876712327</v>
      </c>
      <c r="AL35">
        <f aca="true" t="shared" si="32" ref="AL35:AL56">AL$2*AG35/AG$2</f>
        <v>1.0397080229050426</v>
      </c>
      <c r="AM35">
        <f aca="true" t="shared" si="33" ref="AM35:AM56">AM$2*AH35/AH$2</f>
        <v>1.0373751822661397</v>
      </c>
      <c r="AN35">
        <f aca="true" t="shared" si="34" ref="AN35:AN56">AN$2*AI35/AI$2</f>
        <v>1.1371249421910243</v>
      </c>
      <c r="AP35" s="1">
        <v>2.1671232876712327</v>
      </c>
      <c r="AQ35">
        <f aca="true" t="shared" si="35" ref="AQ35:AQ56">AQ$2*T35/T$2</f>
        <v>23.227437867589643</v>
      </c>
      <c r="AR35">
        <f aca="true" t="shared" si="36" ref="AR35:AR56">AR$2*X35/X$2</f>
        <v>22.846430372404438</v>
      </c>
      <c r="AS35">
        <f aca="true" t="shared" si="37" ref="AS35:AS56">AS$2*AB35/AB$2</f>
        <v>23.62159083136025</v>
      </c>
    </row>
    <row r="36" spans="1:45" s="23" customFormat="1" ht="12.75">
      <c r="A36" s="16" t="s">
        <v>73</v>
      </c>
      <c r="B36" s="16">
        <v>26.8</v>
      </c>
      <c r="C36" s="16">
        <v>26.88</v>
      </c>
      <c r="D36" s="16">
        <v>1.4</v>
      </c>
      <c r="E36" s="17">
        <v>0.052239</v>
      </c>
      <c r="F36" s="17">
        <v>0.041934</v>
      </c>
      <c r="G36" s="16" t="s">
        <v>49</v>
      </c>
      <c r="H36" s="16">
        <v>25</v>
      </c>
      <c r="I36" s="16">
        <v>2.1</v>
      </c>
      <c r="J36" s="18">
        <v>39782</v>
      </c>
      <c r="K36" s="16">
        <v>25.25</v>
      </c>
      <c r="L36" s="16">
        <v>1.3</v>
      </c>
      <c r="M36" s="19">
        <v>1.3253</v>
      </c>
      <c r="N36" s="19">
        <v>1.0212</v>
      </c>
      <c r="O36" s="19"/>
      <c r="P36" s="19">
        <f t="shared" si="19"/>
        <v>1.01</v>
      </c>
      <c r="Q36" s="19">
        <f t="shared" si="20"/>
        <v>0.9421641791044776</v>
      </c>
      <c r="R36" s="19">
        <f t="shared" si="21"/>
        <v>0.9855728429985857</v>
      </c>
      <c r="S36" s="20"/>
      <c r="T36" s="21">
        <f t="shared" si="22"/>
        <v>99.05947110456212</v>
      </c>
      <c r="U36" s="22">
        <f t="shared" si="23"/>
        <v>94.46617951768722</v>
      </c>
      <c r="V36" s="19">
        <f t="shared" si="24"/>
        <v>93.57769780290715</v>
      </c>
      <c r="W36" s="20"/>
      <c r="X36" s="21">
        <f t="shared" si="25"/>
        <v>98.9724179771892</v>
      </c>
      <c r="Y36" s="22">
        <f t="shared" si="26"/>
        <v>94.35786955018429</v>
      </c>
      <c r="Z36" s="19">
        <f t="shared" si="27"/>
        <v>93.38826504557933</v>
      </c>
      <c r="AA36" s="16"/>
      <c r="AB36" s="21">
        <f t="shared" si="28"/>
        <v>99.00079979614523</v>
      </c>
      <c r="AC36" s="22">
        <f t="shared" si="29"/>
        <v>96.52115743301215</v>
      </c>
      <c r="AD36" s="19">
        <f t="shared" si="30"/>
        <v>95.55671783117852</v>
      </c>
      <c r="AF36" s="1">
        <f t="shared" si="31"/>
        <v>2.252054794520548</v>
      </c>
      <c r="AG36" s="23">
        <v>93.57769780290715</v>
      </c>
      <c r="AH36" s="23">
        <v>93.38826504557933</v>
      </c>
      <c r="AI36" s="23">
        <v>95.55671783117852</v>
      </c>
      <c r="AK36" s="24">
        <v>2.252054794520548</v>
      </c>
      <c r="AL36">
        <f t="shared" si="32"/>
        <v>1.0387124456122694</v>
      </c>
      <c r="AM36">
        <f t="shared" si="33"/>
        <v>1.0366097420059306</v>
      </c>
      <c r="AN36">
        <f t="shared" si="34"/>
        <v>1.1371249421910243</v>
      </c>
      <c r="AP36" s="24">
        <v>2.252054794520548</v>
      </c>
      <c r="AQ36">
        <f t="shared" si="35"/>
        <v>23.209634079798906</v>
      </c>
      <c r="AR36">
        <f t="shared" si="36"/>
        <v>22.832936827337548</v>
      </c>
      <c r="AS36">
        <f t="shared" si="37"/>
        <v>23.62159083136025</v>
      </c>
    </row>
    <row r="37" spans="1:45" ht="12.75">
      <c r="A37" s="16" t="s">
        <v>74</v>
      </c>
      <c r="B37" s="16">
        <v>10.3</v>
      </c>
      <c r="C37" s="16">
        <v>10.36</v>
      </c>
      <c r="D37" s="16">
        <v>0.525</v>
      </c>
      <c r="E37" s="17">
        <v>0.050971</v>
      </c>
      <c r="F37" s="17">
        <v>0.038321</v>
      </c>
      <c r="G37" s="16" t="s">
        <v>46</v>
      </c>
      <c r="H37" s="16">
        <v>10</v>
      </c>
      <c r="I37" s="16">
        <v>2.13</v>
      </c>
      <c r="J37" s="18">
        <v>39783</v>
      </c>
      <c r="K37" s="16">
        <v>10</v>
      </c>
      <c r="L37" s="16">
        <v>0.42</v>
      </c>
      <c r="M37" s="19">
        <v>1.0437</v>
      </c>
      <c r="N37" s="19"/>
      <c r="O37" s="19"/>
      <c r="P37" s="19">
        <f t="shared" si="19"/>
        <v>1</v>
      </c>
      <c r="Q37" s="19">
        <f t="shared" si="20"/>
        <v>0.9708737864077669</v>
      </c>
      <c r="R37" s="19">
        <f t="shared" si="21"/>
        <v>0.824</v>
      </c>
      <c r="S37" s="20"/>
      <c r="T37" s="21">
        <f t="shared" si="22"/>
        <v>99.02935798708877</v>
      </c>
      <c r="U37" s="22">
        <f t="shared" si="23"/>
        <v>94.29265345893702</v>
      </c>
      <c r="V37" s="19">
        <f t="shared" si="24"/>
        <v>93.37740934937578</v>
      </c>
      <c r="W37" s="20"/>
      <c r="X37" s="21">
        <f t="shared" si="25"/>
        <v>98.9724179771892</v>
      </c>
      <c r="Y37" s="22">
        <f t="shared" si="26"/>
        <v>94.35786955018429</v>
      </c>
      <c r="Z37" s="19">
        <f t="shared" si="27"/>
        <v>93.38826504557933</v>
      </c>
      <c r="AA37" s="16"/>
      <c r="AB37" s="21">
        <f t="shared" si="28"/>
        <v>99.00079979614523</v>
      </c>
      <c r="AC37" s="22">
        <f t="shared" si="29"/>
        <v>96.52115743301215</v>
      </c>
      <c r="AD37" s="19">
        <f t="shared" si="30"/>
        <v>95.55671783117852</v>
      </c>
      <c r="AF37" s="1">
        <f t="shared" si="31"/>
        <v>2.254794520547945</v>
      </c>
      <c r="AG37">
        <v>93.37740934937578</v>
      </c>
      <c r="AH37">
        <v>93.38826504557933</v>
      </c>
      <c r="AI37">
        <v>95.55671783117852</v>
      </c>
      <c r="AK37" s="1">
        <v>2.254794520547945</v>
      </c>
      <c r="AL37">
        <f t="shared" si="32"/>
        <v>1.0364892437780713</v>
      </c>
      <c r="AM37">
        <f t="shared" si="33"/>
        <v>1.0366097420059306</v>
      </c>
      <c r="AN37">
        <f t="shared" si="34"/>
        <v>1.1371249421910243</v>
      </c>
      <c r="AP37" s="1">
        <v>2.254794520547945</v>
      </c>
      <c r="AQ37">
        <f t="shared" si="35"/>
        <v>23.2025785763749</v>
      </c>
      <c r="AR37">
        <f t="shared" si="36"/>
        <v>22.832936827337548</v>
      </c>
      <c r="AS37">
        <f t="shared" si="37"/>
        <v>23.62159083136025</v>
      </c>
    </row>
    <row r="38" spans="1:45" ht="12.75">
      <c r="A38" s="16" t="s">
        <v>75</v>
      </c>
      <c r="B38" s="16">
        <v>27.05</v>
      </c>
      <c r="C38" s="16">
        <v>27.2</v>
      </c>
      <c r="D38" s="16">
        <v>1.4375</v>
      </c>
      <c r="E38" s="17">
        <v>0.053142</v>
      </c>
      <c r="F38" s="17">
        <v>0.037256</v>
      </c>
      <c r="G38" s="16" t="s">
        <v>39</v>
      </c>
      <c r="H38" s="16">
        <v>25</v>
      </c>
      <c r="I38" s="16">
        <v>2.19</v>
      </c>
      <c r="J38" s="18">
        <v>39813</v>
      </c>
      <c r="K38" s="16">
        <v>26</v>
      </c>
      <c r="L38" s="16">
        <v>1</v>
      </c>
      <c r="M38" s="19">
        <v>0.913</v>
      </c>
      <c r="N38" s="19"/>
      <c r="O38" s="19">
        <v>2.1162</v>
      </c>
      <c r="P38" s="19">
        <f t="shared" si="19"/>
        <v>1.04</v>
      </c>
      <c r="Q38" s="19">
        <f t="shared" si="20"/>
        <v>0.9611829944547134</v>
      </c>
      <c r="R38" s="19">
        <f t="shared" si="21"/>
        <v>0.7237458193979934</v>
      </c>
      <c r="S38" s="20"/>
      <c r="T38" s="21">
        <f t="shared" si="22"/>
        <v>98.99426205583764</v>
      </c>
      <c r="U38" s="22">
        <f t="shared" si="23"/>
        <v>94.05482846531089</v>
      </c>
      <c r="V38" s="19">
        <f t="shared" si="24"/>
        <v>93.10888336711844</v>
      </c>
      <c r="W38" s="20"/>
      <c r="X38" s="21">
        <f t="shared" si="25"/>
        <v>98.9724179771892</v>
      </c>
      <c r="Y38" s="22">
        <f t="shared" si="26"/>
        <v>94.35786955018429</v>
      </c>
      <c r="Z38" s="19">
        <f t="shared" si="27"/>
        <v>93.38826504557933</v>
      </c>
      <c r="AA38" s="16"/>
      <c r="AB38" s="21">
        <f t="shared" si="28"/>
        <v>98.91947603749273</v>
      </c>
      <c r="AC38" s="22">
        <f t="shared" si="29"/>
        <v>95.95688596613876</v>
      </c>
      <c r="AD38" s="19">
        <f t="shared" si="30"/>
        <v>94.92004881959886</v>
      </c>
      <c r="AF38" s="1">
        <f t="shared" si="31"/>
        <v>2.336986301369863</v>
      </c>
      <c r="AG38">
        <v>93.10888336711844</v>
      </c>
      <c r="AH38">
        <v>93.38826504557933</v>
      </c>
      <c r="AI38">
        <v>94.92004881959886</v>
      </c>
      <c r="AK38" s="1">
        <v>2.336986301369863</v>
      </c>
      <c r="AL38">
        <f t="shared" si="32"/>
        <v>1.0335086053750147</v>
      </c>
      <c r="AM38">
        <f t="shared" si="33"/>
        <v>1.0366097420059306</v>
      </c>
      <c r="AN38">
        <f t="shared" si="34"/>
        <v>1.1295485809532264</v>
      </c>
      <c r="AP38" s="1">
        <v>2.336986301369863</v>
      </c>
      <c r="AQ38">
        <f t="shared" si="35"/>
        <v>23.19435559968276</v>
      </c>
      <c r="AR38">
        <f t="shared" si="36"/>
        <v>22.832936827337548</v>
      </c>
      <c r="AS38">
        <f t="shared" si="37"/>
        <v>23.602186982545764</v>
      </c>
    </row>
    <row r="39" spans="1:45" ht="12.75">
      <c r="A39" s="16" t="s">
        <v>76</v>
      </c>
      <c r="B39" s="16">
        <v>26.2</v>
      </c>
      <c r="C39" s="16">
        <v>26.55</v>
      </c>
      <c r="D39" s="16">
        <v>1.175</v>
      </c>
      <c r="E39" s="17">
        <v>0.044847</v>
      </c>
      <c r="F39" s="17">
        <v>0.034024</v>
      </c>
      <c r="G39" s="16" t="s">
        <v>33</v>
      </c>
      <c r="H39" s="16">
        <v>25</v>
      </c>
      <c r="I39" s="16">
        <v>2.51</v>
      </c>
      <c r="J39" s="18">
        <v>39933</v>
      </c>
      <c r="K39" s="16">
        <v>25.5</v>
      </c>
      <c r="L39" s="16">
        <v>0.95</v>
      </c>
      <c r="M39" s="19">
        <v>1.1468</v>
      </c>
      <c r="N39" s="19">
        <v>1.4363</v>
      </c>
      <c r="O39" s="19"/>
      <c r="P39" s="19">
        <f t="shared" si="19"/>
        <v>1.02</v>
      </c>
      <c r="Q39" s="19">
        <f t="shared" si="20"/>
        <v>0.9732824427480916</v>
      </c>
      <c r="R39" s="19">
        <f t="shared" si="21"/>
        <v>0.8307050479766375</v>
      </c>
      <c r="S39" s="20"/>
      <c r="T39" s="21">
        <f t="shared" si="22"/>
        <v>98.96393051621628</v>
      </c>
      <c r="U39" s="22">
        <f t="shared" si="23"/>
        <v>93.8722234133215</v>
      </c>
      <c r="V39" s="19">
        <f t="shared" si="24"/>
        <v>92.89964195278681</v>
      </c>
      <c r="W39" s="20"/>
      <c r="X39" s="21">
        <f t="shared" si="25"/>
        <v>98.93443787842644</v>
      </c>
      <c r="Y39" s="22">
        <f t="shared" si="26"/>
        <v>94.12843052131248</v>
      </c>
      <c r="Z39" s="19">
        <f t="shared" si="27"/>
        <v>93.12543362004568</v>
      </c>
      <c r="AA39" s="16"/>
      <c r="AB39" s="21">
        <f t="shared" si="28"/>
        <v>98.91947603749273</v>
      </c>
      <c r="AC39" s="22">
        <f t="shared" si="29"/>
        <v>95.95688596613876</v>
      </c>
      <c r="AD39" s="19">
        <f t="shared" si="30"/>
        <v>94.92004881959886</v>
      </c>
      <c r="AF39" s="1">
        <f t="shared" si="31"/>
        <v>2.665753424657534</v>
      </c>
      <c r="AG39">
        <v>92.89964195278681</v>
      </c>
      <c r="AH39">
        <v>93.12543362004568</v>
      </c>
      <c r="AI39">
        <v>94.92004881959886</v>
      </c>
      <c r="AK39" s="1">
        <v>2.665753424657534</v>
      </c>
      <c r="AL39">
        <f t="shared" si="32"/>
        <v>1.0311860256759338</v>
      </c>
      <c r="AM39">
        <f t="shared" si="33"/>
        <v>1.033692313182507</v>
      </c>
      <c r="AN39">
        <f t="shared" si="34"/>
        <v>1.1295485809532264</v>
      </c>
      <c r="AP39" s="1">
        <v>2.665753424657534</v>
      </c>
      <c r="AQ39">
        <f t="shared" si="35"/>
        <v>23.187248919949475</v>
      </c>
      <c r="AR39">
        <f t="shared" si="36"/>
        <v>22.82417481855298</v>
      </c>
      <c r="AS39">
        <f t="shared" si="37"/>
        <v>23.602186982545764</v>
      </c>
    </row>
    <row r="40" spans="1:45" ht="12.75">
      <c r="A40" s="16" t="s">
        <v>77</v>
      </c>
      <c r="B40" s="16">
        <v>26.45</v>
      </c>
      <c r="C40" s="16">
        <v>27.47</v>
      </c>
      <c r="D40" s="16">
        <v>1.225</v>
      </c>
      <c r="E40" s="17">
        <v>0.046314</v>
      </c>
      <c r="F40" s="17">
        <v>0.029584</v>
      </c>
      <c r="G40" s="16" t="s">
        <v>39</v>
      </c>
      <c r="H40" s="16">
        <v>25</v>
      </c>
      <c r="I40" s="16">
        <v>2.48</v>
      </c>
      <c r="J40" s="18">
        <v>39934</v>
      </c>
      <c r="K40" s="16">
        <v>25</v>
      </c>
      <c r="L40" s="16">
        <v>1</v>
      </c>
      <c r="M40" s="19">
        <v>0.5861</v>
      </c>
      <c r="N40" s="19">
        <v>1.4209</v>
      </c>
      <c r="O40" s="19"/>
      <c r="P40" s="19">
        <f t="shared" si="19"/>
        <v>1</v>
      </c>
      <c r="Q40" s="19">
        <f t="shared" si="20"/>
        <v>0.945179584120983</v>
      </c>
      <c r="R40" s="19">
        <f t="shared" si="21"/>
        <v>0.863673469387755</v>
      </c>
      <c r="S40" s="20"/>
      <c r="T40" s="21">
        <f t="shared" si="22"/>
        <v>98.93213316214084</v>
      </c>
      <c r="U40" s="22">
        <f t="shared" si="23"/>
        <v>93.79721858724962</v>
      </c>
      <c r="V40" s="19">
        <f t="shared" si="24"/>
        <v>92.7955891951221</v>
      </c>
      <c r="W40" s="20"/>
      <c r="X40" s="21">
        <f t="shared" si="25"/>
        <v>98.8573735619678</v>
      </c>
      <c r="Y40" s="22">
        <f t="shared" si="26"/>
        <v>93.94609775790896</v>
      </c>
      <c r="Z40" s="19">
        <f t="shared" si="27"/>
        <v>92.87264480742752</v>
      </c>
      <c r="AA40" s="16"/>
      <c r="AB40" s="21">
        <f t="shared" si="28"/>
        <v>98.91947603749273</v>
      </c>
      <c r="AC40" s="22">
        <f t="shared" si="29"/>
        <v>95.95688596613876</v>
      </c>
      <c r="AD40" s="19">
        <f t="shared" si="30"/>
        <v>94.92004881959886</v>
      </c>
      <c r="AF40" s="1">
        <f t="shared" si="31"/>
        <v>2.6684931506849314</v>
      </c>
      <c r="AG40">
        <v>92.7955891951221</v>
      </c>
      <c r="AH40">
        <v>92.87264480742752</v>
      </c>
      <c r="AI40">
        <v>94.92004881959886</v>
      </c>
      <c r="AK40" s="1">
        <v>2.6684931506849314</v>
      </c>
      <c r="AL40">
        <f t="shared" si="32"/>
        <v>1.0300310400658554</v>
      </c>
      <c r="AM40">
        <f t="shared" si="33"/>
        <v>1.0308863573624456</v>
      </c>
      <c r="AN40">
        <f t="shared" si="34"/>
        <v>1.1295485809532264</v>
      </c>
      <c r="AP40" s="1">
        <v>2.6684931506849314</v>
      </c>
      <c r="AQ40">
        <f t="shared" si="35"/>
        <v>23.1797987998896</v>
      </c>
      <c r="AR40">
        <f t="shared" si="36"/>
        <v>22.806396080745973</v>
      </c>
      <c r="AS40">
        <f t="shared" si="37"/>
        <v>23.602186982545764</v>
      </c>
    </row>
    <row r="41" spans="1:45" ht="12.75">
      <c r="A41" s="16" t="s">
        <v>78</v>
      </c>
      <c r="B41" s="16">
        <v>27.36</v>
      </c>
      <c r="C41" s="16">
        <v>27.72</v>
      </c>
      <c r="D41" s="16">
        <v>1.175</v>
      </c>
      <c r="E41" s="17">
        <v>0.042946</v>
      </c>
      <c r="F41" s="17">
        <v>0.026887</v>
      </c>
      <c r="G41" s="16" t="s">
        <v>36</v>
      </c>
      <c r="H41" s="16">
        <v>25</v>
      </c>
      <c r="I41" s="16">
        <v>2.58</v>
      </c>
      <c r="J41" s="18">
        <v>39963</v>
      </c>
      <c r="K41" s="16">
        <v>26</v>
      </c>
      <c r="L41" s="16">
        <v>0.95</v>
      </c>
      <c r="M41" s="19">
        <v>1.08</v>
      </c>
      <c r="N41" s="19">
        <v>1.4792</v>
      </c>
      <c r="O41" s="19">
        <v>2.1644</v>
      </c>
      <c r="P41" s="19">
        <f t="shared" si="19"/>
        <v>1.04</v>
      </c>
      <c r="Q41" s="19">
        <f t="shared" si="20"/>
        <v>0.9502923976608187</v>
      </c>
      <c r="R41" s="19">
        <f t="shared" si="21"/>
        <v>0.8508019639934533</v>
      </c>
      <c r="S41" s="20"/>
      <c r="T41" s="21">
        <f t="shared" si="22"/>
        <v>98.87902222749591</v>
      </c>
      <c r="U41" s="22">
        <f t="shared" si="23"/>
        <v>93.6460794906518</v>
      </c>
      <c r="V41" s="19">
        <f t="shared" si="24"/>
        <v>92.59632775474009</v>
      </c>
      <c r="W41" s="20"/>
      <c r="X41" s="21">
        <f t="shared" si="25"/>
        <v>98.78468622107486</v>
      </c>
      <c r="Y41" s="22">
        <f t="shared" si="26"/>
        <v>93.73876460601097</v>
      </c>
      <c r="Z41" s="19">
        <f t="shared" si="27"/>
        <v>92.59954448355992</v>
      </c>
      <c r="AA41" s="19"/>
      <c r="AB41" s="21">
        <f t="shared" si="28"/>
        <v>98.81305140775868</v>
      </c>
      <c r="AC41" s="22">
        <f t="shared" si="29"/>
        <v>95.64701793183298</v>
      </c>
      <c r="AD41" s="19">
        <f t="shared" si="30"/>
        <v>94.51173699897028</v>
      </c>
      <c r="AF41" s="1">
        <f t="shared" si="31"/>
        <v>2.747945205479452</v>
      </c>
      <c r="AG41">
        <v>92.59632775474009</v>
      </c>
      <c r="AH41">
        <v>92.59954448355992</v>
      </c>
      <c r="AI41">
        <v>94.51173699897028</v>
      </c>
      <c r="AK41" s="1">
        <v>2.747945205479452</v>
      </c>
      <c r="AL41">
        <f t="shared" si="32"/>
        <v>1.027819238077615</v>
      </c>
      <c r="AM41">
        <f t="shared" si="33"/>
        <v>1.0278549437675153</v>
      </c>
      <c r="AN41">
        <f t="shared" si="34"/>
        <v>1.1246896702877462</v>
      </c>
      <c r="AP41" s="1">
        <v>2.747945205479452</v>
      </c>
      <c r="AQ41">
        <f t="shared" si="35"/>
        <v>23.16735490790229</v>
      </c>
      <c r="AR41">
        <f t="shared" si="36"/>
        <v>22.78962711120197</v>
      </c>
      <c r="AS41">
        <f t="shared" si="37"/>
        <v>23.57679406589122</v>
      </c>
    </row>
    <row r="42" spans="1:45" ht="12.75">
      <c r="A42" s="16" t="s">
        <v>79</v>
      </c>
      <c r="B42" s="16">
        <v>27.3</v>
      </c>
      <c r="C42" s="16">
        <v>27.4</v>
      </c>
      <c r="D42" s="16">
        <v>1.15</v>
      </c>
      <c r="E42" s="17">
        <v>0.042125</v>
      </c>
      <c r="F42" s="17">
        <v>0.026772</v>
      </c>
      <c r="G42" s="16" t="s">
        <v>33</v>
      </c>
      <c r="H42" s="16">
        <v>25</v>
      </c>
      <c r="I42" s="16">
        <v>2.58</v>
      </c>
      <c r="J42" s="18">
        <v>39963</v>
      </c>
      <c r="K42" s="16">
        <v>26</v>
      </c>
      <c r="L42" s="16">
        <v>0.95</v>
      </c>
      <c r="M42" s="19">
        <v>1.0736</v>
      </c>
      <c r="N42" s="19">
        <v>1.476</v>
      </c>
      <c r="O42" s="19"/>
      <c r="P42" s="19">
        <f t="shared" si="19"/>
        <v>1.04</v>
      </c>
      <c r="Q42" s="19">
        <f t="shared" si="20"/>
        <v>0.9523809523809523</v>
      </c>
      <c r="R42" s="19">
        <f t="shared" si="21"/>
        <v>0.8673913043478262</v>
      </c>
      <c r="S42" s="20"/>
      <c r="T42" s="21">
        <f t="shared" si="22"/>
        <v>98.82847150451332</v>
      </c>
      <c r="U42" s="22">
        <f t="shared" si="23"/>
        <v>93.51275678875156</v>
      </c>
      <c r="V42" s="19">
        <f t="shared" si="24"/>
        <v>92.41722819605617</v>
      </c>
      <c r="W42" s="20"/>
      <c r="X42" s="21">
        <f t="shared" si="25"/>
        <v>98.71525469875948</v>
      </c>
      <c r="Y42" s="22">
        <f t="shared" si="26"/>
        <v>93.5552893144878</v>
      </c>
      <c r="Z42" s="19">
        <f t="shared" si="27"/>
        <v>92.35334213095793</v>
      </c>
      <c r="AA42" s="16"/>
      <c r="AB42" s="21">
        <f t="shared" si="28"/>
        <v>98.81305140775868</v>
      </c>
      <c r="AC42" s="22">
        <f t="shared" si="29"/>
        <v>95.64701793183298</v>
      </c>
      <c r="AD42" s="19">
        <f t="shared" si="30"/>
        <v>94.51173699897028</v>
      </c>
      <c r="AF42" s="1">
        <f t="shared" si="31"/>
        <v>2.747945205479452</v>
      </c>
      <c r="AG42">
        <v>92.41722819605617</v>
      </c>
      <c r="AH42">
        <v>92.35334213095793</v>
      </c>
      <c r="AI42">
        <v>94.51173699897028</v>
      </c>
      <c r="AK42" s="1">
        <v>2.747945205479452</v>
      </c>
      <c r="AL42">
        <f t="shared" si="32"/>
        <v>1.0258312329762236</v>
      </c>
      <c r="AM42">
        <f t="shared" si="33"/>
        <v>1.025122097653633</v>
      </c>
      <c r="AN42">
        <f t="shared" si="34"/>
        <v>1.1246896702877462</v>
      </c>
      <c r="AP42" s="1">
        <v>2.747945205479452</v>
      </c>
      <c r="AQ42">
        <f t="shared" si="35"/>
        <v>23.15551087350747</v>
      </c>
      <c r="AR42">
        <f t="shared" si="36"/>
        <v>22.77360925900381</v>
      </c>
      <c r="AS42">
        <f t="shared" si="37"/>
        <v>23.57679406589122</v>
      </c>
    </row>
    <row r="43" spans="1:45" ht="12.75">
      <c r="A43" s="16" t="s">
        <v>80</v>
      </c>
      <c r="B43" s="16">
        <v>26.25</v>
      </c>
      <c r="C43" s="16">
        <v>26.4</v>
      </c>
      <c r="D43" s="16">
        <v>1.2875</v>
      </c>
      <c r="E43" s="17">
        <v>0.049048</v>
      </c>
      <c r="F43" s="17">
        <v>0.036179</v>
      </c>
      <c r="G43" s="16" t="s">
        <v>39</v>
      </c>
      <c r="H43" s="16">
        <v>25</v>
      </c>
      <c r="I43" s="16">
        <v>2.61</v>
      </c>
      <c r="J43" s="18">
        <v>39994</v>
      </c>
      <c r="K43" s="16">
        <v>25</v>
      </c>
      <c r="L43" s="16">
        <v>1</v>
      </c>
      <c r="M43" s="19">
        <v>1.0596</v>
      </c>
      <c r="N43" s="19">
        <v>1.4129</v>
      </c>
      <c r="O43" s="19">
        <v>2.1975</v>
      </c>
      <c r="P43" s="19">
        <f t="shared" si="19"/>
        <v>1</v>
      </c>
      <c r="Q43" s="19">
        <f t="shared" si="20"/>
        <v>0.9523809523809523</v>
      </c>
      <c r="R43" s="19">
        <f t="shared" si="21"/>
        <v>0.8155339805825242</v>
      </c>
      <c r="S43" s="20"/>
      <c r="T43" s="21">
        <f t="shared" si="22"/>
        <v>98.77860548146276</v>
      </c>
      <c r="U43" s="22">
        <f t="shared" si="23"/>
        <v>93.32997657275409</v>
      </c>
      <c r="V43" s="19">
        <f t="shared" si="24"/>
        <v>92.19004935474238</v>
      </c>
      <c r="W43" s="20"/>
      <c r="X43" s="21">
        <f t="shared" si="25"/>
        <v>98.64883813525287</v>
      </c>
      <c r="Y43" s="22">
        <f t="shared" si="26"/>
        <v>93.3114542565095</v>
      </c>
      <c r="Z43" s="19">
        <f t="shared" si="27"/>
        <v>92.0506654711546</v>
      </c>
      <c r="AA43" s="20"/>
      <c r="AB43" s="21">
        <f t="shared" si="28"/>
        <v>98.70965060753556</v>
      </c>
      <c r="AC43" s="22">
        <f t="shared" si="29"/>
        <v>95.25929927977484</v>
      </c>
      <c r="AD43" s="19">
        <f t="shared" si="30"/>
        <v>94.03012149025238</v>
      </c>
      <c r="AF43" s="1">
        <f t="shared" si="31"/>
        <v>2.8328767123287673</v>
      </c>
      <c r="AG43">
        <v>92.19004935474238</v>
      </c>
      <c r="AH43">
        <v>92.0506654711546</v>
      </c>
      <c r="AI43">
        <v>94.03012149025238</v>
      </c>
      <c r="AK43" s="1">
        <v>2.8328767123287673</v>
      </c>
      <c r="AL43">
        <f t="shared" si="32"/>
        <v>1.0233095478376406</v>
      </c>
      <c r="AM43">
        <f t="shared" si="33"/>
        <v>1.021762386729816</v>
      </c>
      <c r="AN43">
        <f t="shared" si="34"/>
        <v>1.1189584457340032</v>
      </c>
      <c r="AP43" s="1">
        <v>2.8328767123287673</v>
      </c>
      <c r="AQ43">
        <f t="shared" si="35"/>
        <v>23.143827264306722</v>
      </c>
      <c r="AR43">
        <f t="shared" si="36"/>
        <v>22.758286957802838</v>
      </c>
      <c r="AS43">
        <f t="shared" si="37"/>
        <v>23.552122634957986</v>
      </c>
    </row>
    <row r="44" spans="1:45" ht="12.75">
      <c r="A44" s="16" t="s">
        <v>81</v>
      </c>
      <c r="B44" s="16">
        <v>27.32</v>
      </c>
      <c r="C44" s="16">
        <v>27.4</v>
      </c>
      <c r="D44" s="16">
        <v>1.375</v>
      </c>
      <c r="E44" s="17">
        <v>0.050329</v>
      </c>
      <c r="F44" s="17">
        <v>0.034723</v>
      </c>
      <c r="G44" s="16" t="s">
        <v>39</v>
      </c>
      <c r="H44" s="16">
        <v>25</v>
      </c>
      <c r="I44" s="16">
        <v>2.68</v>
      </c>
      <c r="J44" s="18">
        <v>40024</v>
      </c>
      <c r="K44" s="16">
        <v>25.75</v>
      </c>
      <c r="L44" s="16">
        <v>1</v>
      </c>
      <c r="M44" s="19">
        <v>1.1185</v>
      </c>
      <c r="N44" s="19">
        <v>1.4675</v>
      </c>
      <c r="O44" s="19"/>
      <c r="P44" s="19">
        <f t="shared" si="19"/>
        <v>1.03</v>
      </c>
      <c r="Q44" s="19">
        <f t="shared" si="20"/>
        <v>0.942532942898975</v>
      </c>
      <c r="R44" s="19">
        <f t="shared" si="21"/>
        <v>0.7716151809355694</v>
      </c>
      <c r="S44" s="20"/>
      <c r="T44" s="21">
        <f t="shared" si="22"/>
        <v>98.71511365266967</v>
      </c>
      <c r="U44" s="22">
        <f t="shared" si="23"/>
        <v>93.0915666220973</v>
      </c>
      <c r="V44" s="19">
        <f t="shared" si="24"/>
        <v>91.89544579205408</v>
      </c>
      <c r="W44" s="20"/>
      <c r="X44" s="21">
        <f t="shared" si="25"/>
        <v>98.56564470302642</v>
      </c>
      <c r="Y44" s="22">
        <f t="shared" si="26"/>
        <v>92.99871651142337</v>
      </c>
      <c r="Z44" s="19">
        <f t="shared" si="27"/>
        <v>91.66478449502432</v>
      </c>
      <c r="AA44" s="16"/>
      <c r="AB44" s="21">
        <f t="shared" si="28"/>
        <v>98.70965060753556</v>
      </c>
      <c r="AC44" s="22">
        <f t="shared" si="29"/>
        <v>95.25929927977484</v>
      </c>
      <c r="AD44" s="19">
        <f t="shared" si="30"/>
        <v>94.03012149025238</v>
      </c>
      <c r="AF44" s="1">
        <f t="shared" si="31"/>
        <v>2.915068493150685</v>
      </c>
      <c r="AG44">
        <v>91.89544579205408</v>
      </c>
      <c r="AH44">
        <v>91.66478449502432</v>
      </c>
      <c r="AI44">
        <v>94.03012149025238</v>
      </c>
      <c r="AK44" s="1">
        <v>2.915068493150685</v>
      </c>
      <c r="AL44">
        <f t="shared" si="32"/>
        <v>1.0200394482918003</v>
      </c>
      <c r="AM44">
        <f t="shared" si="33"/>
        <v>1.01747910789477</v>
      </c>
      <c r="AN44">
        <f t="shared" si="34"/>
        <v>1.1189584457340032</v>
      </c>
      <c r="AP44" s="1">
        <v>2.915068493150685</v>
      </c>
      <c r="AQ44">
        <f t="shared" si="35"/>
        <v>23.128951128820503</v>
      </c>
      <c r="AR44">
        <f t="shared" si="36"/>
        <v>22.739094232988194</v>
      </c>
      <c r="AS44">
        <f t="shared" si="37"/>
        <v>23.552122634957986</v>
      </c>
    </row>
    <row r="45" spans="1:45" ht="12.75">
      <c r="A45" s="16" t="s">
        <v>82</v>
      </c>
      <c r="B45" s="16">
        <v>27.7</v>
      </c>
      <c r="C45" s="16">
        <v>27.85</v>
      </c>
      <c r="D45" s="16">
        <v>1.4375</v>
      </c>
      <c r="E45" s="17">
        <v>0.051895</v>
      </c>
      <c r="F45" s="17">
        <v>0.030273</v>
      </c>
      <c r="G45" s="16" t="s">
        <v>49</v>
      </c>
      <c r="H45" s="16">
        <v>25</v>
      </c>
      <c r="I45" s="16">
        <v>2.71</v>
      </c>
      <c r="J45" s="18">
        <v>40024</v>
      </c>
      <c r="K45" s="16">
        <v>26</v>
      </c>
      <c r="L45" s="16">
        <v>1</v>
      </c>
      <c r="M45" s="19">
        <v>1.1597</v>
      </c>
      <c r="N45" s="19">
        <v>1.4378</v>
      </c>
      <c r="O45" s="19">
        <v>2.1778</v>
      </c>
      <c r="P45" s="19">
        <f t="shared" si="19"/>
        <v>1.04</v>
      </c>
      <c r="Q45" s="19">
        <f t="shared" si="20"/>
        <v>0.9386281588447654</v>
      </c>
      <c r="R45" s="19">
        <f t="shared" si="21"/>
        <v>0.7411371237458193</v>
      </c>
      <c r="S45" s="20"/>
      <c r="T45" s="21">
        <f t="shared" si="22"/>
        <v>98.64485521966783</v>
      </c>
      <c r="U45" s="22">
        <f t="shared" si="23"/>
        <v>92.81210268793606</v>
      </c>
      <c r="V45" s="19">
        <f t="shared" si="24"/>
        <v>91.55436432284397</v>
      </c>
      <c r="W45" s="20"/>
      <c r="X45" s="21">
        <f t="shared" si="25"/>
        <v>98.47866995114128</v>
      </c>
      <c r="Y45" s="22">
        <f t="shared" si="26"/>
        <v>92.65258175804378</v>
      </c>
      <c r="Z45" s="19">
        <f t="shared" si="27"/>
        <v>91.24303019071527</v>
      </c>
      <c r="AA45" s="20"/>
      <c r="AB45" s="21">
        <f t="shared" si="28"/>
        <v>98.57771963603439</v>
      </c>
      <c r="AC45" s="22">
        <f t="shared" si="29"/>
        <v>94.72227348269813</v>
      </c>
      <c r="AD45" s="19">
        <f t="shared" si="30"/>
        <v>93.3750571866519</v>
      </c>
      <c r="AF45" s="1">
        <f t="shared" si="31"/>
        <v>2.915068493150685</v>
      </c>
      <c r="AG45">
        <v>91.55436432284397</v>
      </c>
      <c r="AH45">
        <v>91.24303019071527</v>
      </c>
      <c r="AI45">
        <v>93.3750571866519</v>
      </c>
      <c r="AK45" s="1">
        <v>2.915068493150685</v>
      </c>
      <c r="AL45">
        <f t="shared" si="32"/>
        <v>1.0162534439835682</v>
      </c>
      <c r="AM45">
        <f t="shared" si="33"/>
        <v>1.0127976351169397</v>
      </c>
      <c r="AN45">
        <f t="shared" si="34"/>
        <v>1.1111631805211575</v>
      </c>
      <c r="AP45" s="1">
        <v>2.915068493150685</v>
      </c>
      <c r="AQ45">
        <f t="shared" si="35"/>
        <v>23.112489577968173</v>
      </c>
      <c r="AR45">
        <f t="shared" si="36"/>
        <v>22.719029157728297</v>
      </c>
      <c r="AS45">
        <f t="shared" si="37"/>
        <v>23.520643905157804</v>
      </c>
    </row>
    <row r="46" spans="1:45" ht="12.75">
      <c r="A46" s="25" t="s">
        <v>83</v>
      </c>
      <c r="B46" s="25">
        <v>27.7</v>
      </c>
      <c r="C46" s="25">
        <v>28</v>
      </c>
      <c r="D46" s="25">
        <v>1.5</v>
      </c>
      <c r="E46" s="26">
        <v>0.054152</v>
      </c>
      <c r="F46" s="26">
        <v>0.036258</v>
      </c>
      <c r="G46" s="25" t="s">
        <v>61</v>
      </c>
      <c r="H46" s="25">
        <v>25</v>
      </c>
      <c r="I46" s="25">
        <v>2.87</v>
      </c>
      <c r="J46" s="27">
        <v>40116</v>
      </c>
      <c r="K46" s="25">
        <v>25.75</v>
      </c>
      <c r="L46" s="25">
        <v>1.1</v>
      </c>
      <c r="M46" s="28">
        <v>1.2215</v>
      </c>
      <c r="N46" s="28">
        <v>1.5166</v>
      </c>
      <c r="O46" s="28">
        <v>2.2519</v>
      </c>
      <c r="P46" s="28">
        <f t="shared" si="19"/>
        <v>1.03</v>
      </c>
      <c r="Q46" s="28">
        <f t="shared" si="20"/>
        <v>0.9296028880866426</v>
      </c>
      <c r="R46" s="28">
        <f t="shared" si="21"/>
        <v>0.7888673139158576</v>
      </c>
      <c r="S46" s="29"/>
      <c r="T46" s="30">
        <f t="shared" si="22"/>
        <v>98.56003043744072</v>
      </c>
      <c r="U46" s="31">
        <f t="shared" si="23"/>
        <v>92.57274159670015</v>
      </c>
      <c r="V46" s="28">
        <f t="shared" si="24"/>
        <v>91.23972229448101</v>
      </c>
      <c r="W46" s="29"/>
      <c r="X46" s="30">
        <f t="shared" si="25"/>
        <v>98.37352992798121</v>
      </c>
      <c r="Y46" s="31">
        <f t="shared" si="26"/>
        <v>92.35590464107145</v>
      </c>
      <c r="Z46" s="28">
        <f t="shared" si="27"/>
        <v>90.85376349234221</v>
      </c>
      <c r="AA46" s="25"/>
      <c r="AB46" s="30">
        <f t="shared" si="28"/>
        <v>98.42144708175483</v>
      </c>
      <c r="AC46" s="31">
        <f t="shared" si="29"/>
        <v>94.27191672157653</v>
      </c>
      <c r="AD46" s="28">
        <f t="shared" si="30"/>
        <v>92.78378462908243</v>
      </c>
      <c r="AF46" s="1">
        <f t="shared" si="31"/>
        <v>3.1671232876712327</v>
      </c>
      <c r="AG46">
        <v>91.23972229448101</v>
      </c>
      <c r="AH46">
        <v>90.85376349234221</v>
      </c>
      <c r="AI46">
        <v>92.78378462908243</v>
      </c>
      <c r="AK46" s="1">
        <v>3.1671232876712327</v>
      </c>
      <c r="AL46">
        <f t="shared" si="32"/>
        <v>1.0127609174687393</v>
      </c>
      <c r="AM46">
        <f t="shared" si="33"/>
        <v>1.0084767747649988</v>
      </c>
      <c r="AN46">
        <f t="shared" si="34"/>
        <v>1.104127037086081</v>
      </c>
      <c r="AP46" s="1">
        <v>3.1671232876712327</v>
      </c>
      <c r="AQ46">
        <f t="shared" si="35"/>
        <v>23.09261513149236</v>
      </c>
      <c r="AR46">
        <f t="shared" si="36"/>
        <v>22.694773354385266</v>
      </c>
      <c r="AS46">
        <f t="shared" si="37"/>
        <v>23.4833572737067</v>
      </c>
    </row>
    <row r="47" spans="1:45" ht="12.75">
      <c r="A47" s="25" t="s">
        <v>84</v>
      </c>
      <c r="B47" s="25">
        <v>27.1</v>
      </c>
      <c r="C47" s="25">
        <v>27.27</v>
      </c>
      <c r="D47" s="25">
        <v>1.2</v>
      </c>
      <c r="E47" s="26">
        <v>0.04428</v>
      </c>
      <c r="F47" s="26">
        <v>0.030972</v>
      </c>
      <c r="G47" s="25" t="s">
        <v>33</v>
      </c>
      <c r="H47" s="25">
        <v>25</v>
      </c>
      <c r="I47" s="25">
        <v>2.95</v>
      </c>
      <c r="J47" s="27">
        <v>40116</v>
      </c>
      <c r="K47" s="25">
        <v>26</v>
      </c>
      <c r="L47" s="25">
        <v>0.95</v>
      </c>
      <c r="M47" s="28">
        <v>1.1584</v>
      </c>
      <c r="N47" s="28">
        <v>1.4524</v>
      </c>
      <c r="O47" s="28"/>
      <c r="P47" s="28">
        <f t="shared" si="19"/>
        <v>1.04</v>
      </c>
      <c r="Q47" s="28">
        <f t="shared" si="20"/>
        <v>0.959409594095941</v>
      </c>
      <c r="R47" s="28">
        <f t="shared" si="21"/>
        <v>0.8251602564102564</v>
      </c>
      <c r="S47" s="29"/>
      <c r="T47" s="30">
        <f t="shared" si="22"/>
        <v>98.51368758386705</v>
      </c>
      <c r="U47" s="31">
        <f t="shared" si="23"/>
        <v>92.3852499879223</v>
      </c>
      <c r="V47" s="28">
        <f t="shared" si="24"/>
        <v>91.01211654667634</v>
      </c>
      <c r="W47" s="29"/>
      <c r="X47" s="30">
        <f t="shared" si="25"/>
        <v>98.31553528357009</v>
      </c>
      <c r="Y47" s="31">
        <f t="shared" si="26"/>
        <v>92.12137860253354</v>
      </c>
      <c r="Z47" s="28">
        <f t="shared" si="27"/>
        <v>90.56962648368503</v>
      </c>
      <c r="AA47" s="25"/>
      <c r="AB47" s="30">
        <f t="shared" si="28"/>
        <v>98.42144708175483</v>
      </c>
      <c r="AC47" s="31">
        <f t="shared" si="29"/>
        <v>94.27191672157653</v>
      </c>
      <c r="AD47" s="28">
        <f t="shared" si="30"/>
        <v>92.78378462908243</v>
      </c>
      <c r="AF47" s="1">
        <f t="shared" si="31"/>
        <v>3.1671232876712327</v>
      </c>
      <c r="AG47">
        <v>91.01211654667634</v>
      </c>
      <c r="AH47">
        <v>90.56962648368503</v>
      </c>
      <c r="AI47">
        <v>92.78378462908243</v>
      </c>
      <c r="AK47" s="1">
        <v>3.1671232876712327</v>
      </c>
      <c r="AL47">
        <f t="shared" si="32"/>
        <v>1.0102344936681076</v>
      </c>
      <c r="AM47">
        <f t="shared" si="33"/>
        <v>1.0053228539689039</v>
      </c>
      <c r="AN47">
        <f t="shared" si="34"/>
        <v>1.104127037086081</v>
      </c>
      <c r="AP47" s="1">
        <v>3.1671232876712327</v>
      </c>
      <c r="AQ47">
        <f t="shared" si="35"/>
        <v>23.08175700090005</v>
      </c>
      <c r="AR47">
        <f t="shared" si="36"/>
        <v>22.68139398991962</v>
      </c>
      <c r="AS47">
        <f t="shared" si="37"/>
        <v>23.4833572737067</v>
      </c>
    </row>
    <row r="48" spans="1:45" ht="12.75">
      <c r="A48" s="25" t="s">
        <v>85</v>
      </c>
      <c r="B48" s="25">
        <v>26.44</v>
      </c>
      <c r="C48" s="25">
        <v>26.5</v>
      </c>
      <c r="D48" s="25">
        <v>1.45</v>
      </c>
      <c r="E48" s="26">
        <v>0.054841</v>
      </c>
      <c r="F48" s="26">
        <v>0.047499</v>
      </c>
      <c r="G48" s="25" t="s">
        <v>49</v>
      </c>
      <c r="H48" s="25">
        <v>25</v>
      </c>
      <c r="I48" s="25">
        <v>3.02</v>
      </c>
      <c r="J48" s="27">
        <v>40183</v>
      </c>
      <c r="K48" s="25">
        <v>25.5</v>
      </c>
      <c r="L48" s="25">
        <v>1.3</v>
      </c>
      <c r="M48" s="28">
        <v>1.4103</v>
      </c>
      <c r="N48" s="28">
        <v>1.4721</v>
      </c>
      <c r="O48" s="28">
        <v>2.219</v>
      </c>
      <c r="P48" s="28">
        <f t="shared" si="19"/>
        <v>1.02</v>
      </c>
      <c r="Q48" s="28">
        <f t="shared" si="20"/>
        <v>0.9644478063540091</v>
      </c>
      <c r="R48" s="28">
        <f t="shared" si="21"/>
        <v>0.9296010818120352</v>
      </c>
      <c r="S48" s="29"/>
      <c r="T48" s="30">
        <f t="shared" si="22"/>
        <v>98.46429355119551</v>
      </c>
      <c r="U48" s="31">
        <f t="shared" si="23"/>
        <v>92.29352659111231</v>
      </c>
      <c r="V48" s="28">
        <f t="shared" si="24"/>
        <v>90.87616895142351</v>
      </c>
      <c r="W48" s="29"/>
      <c r="X48" s="30">
        <f t="shared" si="25"/>
        <v>98.26408048723064</v>
      </c>
      <c r="Y48" s="31">
        <f t="shared" si="26"/>
        <v>92.02590930506489</v>
      </c>
      <c r="Z48" s="28">
        <f t="shared" si="27"/>
        <v>90.42841358863483</v>
      </c>
      <c r="AA48" s="25"/>
      <c r="AB48" s="30">
        <f t="shared" si="28"/>
        <v>98.34380208946665</v>
      </c>
      <c r="AC48" s="31">
        <f t="shared" si="29"/>
        <v>94.124649658836</v>
      </c>
      <c r="AD48" s="28">
        <f t="shared" si="30"/>
        <v>92.56575917788952</v>
      </c>
      <c r="AF48" s="1">
        <f t="shared" si="31"/>
        <v>3.350684931506849</v>
      </c>
      <c r="AG48">
        <v>90.87616895142351</v>
      </c>
      <c r="AH48">
        <v>90.42841358863483</v>
      </c>
      <c r="AI48">
        <v>92.56575917788952</v>
      </c>
      <c r="AK48" s="1">
        <v>3.350684931506849</v>
      </c>
      <c r="AL48">
        <f t="shared" si="32"/>
        <v>1.008725475360801</v>
      </c>
      <c r="AM48">
        <f t="shared" si="33"/>
        <v>1.0037553908338466</v>
      </c>
      <c r="AN48">
        <f t="shared" si="34"/>
        <v>1.1015325342168851</v>
      </c>
      <c r="AP48" s="1">
        <v>3.350684931506849</v>
      </c>
      <c r="AQ48">
        <f t="shared" si="35"/>
        <v>23.070183979045108</v>
      </c>
      <c r="AR48">
        <f t="shared" si="36"/>
        <v>22.66952336840411</v>
      </c>
      <c r="AS48">
        <f t="shared" si="37"/>
        <v>23.464831178546742</v>
      </c>
    </row>
    <row r="49" spans="1:45" ht="12.75">
      <c r="A49" s="25" t="s">
        <v>86</v>
      </c>
      <c r="B49" s="25">
        <v>26.91</v>
      </c>
      <c r="C49" s="25">
        <v>27.25</v>
      </c>
      <c r="D49" s="25">
        <v>1.3625</v>
      </c>
      <c r="E49" s="26">
        <v>0.050632</v>
      </c>
      <c r="F49" s="26">
        <v>0.040363</v>
      </c>
      <c r="G49" s="25" t="s">
        <v>61</v>
      </c>
      <c r="H49" s="25">
        <v>25</v>
      </c>
      <c r="I49" s="25">
        <v>3.47</v>
      </c>
      <c r="J49" s="27">
        <v>40360</v>
      </c>
      <c r="K49" s="25">
        <v>25.75</v>
      </c>
      <c r="L49" s="25">
        <v>1.1</v>
      </c>
      <c r="M49" s="28">
        <v>1.1452</v>
      </c>
      <c r="N49" s="28">
        <v>1.4244</v>
      </c>
      <c r="O49" s="28"/>
      <c r="P49" s="28">
        <f t="shared" si="19"/>
        <v>1.03</v>
      </c>
      <c r="Q49" s="28">
        <f t="shared" si="20"/>
        <v>0.956893348197696</v>
      </c>
      <c r="R49" s="28">
        <f t="shared" si="21"/>
        <v>0.8437089160060569</v>
      </c>
      <c r="S49" s="29"/>
      <c r="T49" s="30">
        <f t="shared" si="22"/>
        <v>98.41568592636801</v>
      </c>
      <c r="U49" s="31">
        <f t="shared" si="23"/>
        <v>92.1283354384272</v>
      </c>
      <c r="V49" s="28">
        <f t="shared" si="24"/>
        <v>90.6687332542733</v>
      </c>
      <c r="W49" s="29"/>
      <c r="X49" s="30">
        <f t="shared" si="25"/>
        <v>98.2037452463368</v>
      </c>
      <c r="Y49" s="31">
        <f t="shared" si="26"/>
        <v>91.82104028706797</v>
      </c>
      <c r="Z49" s="28">
        <f t="shared" si="27"/>
        <v>90.17170048604852</v>
      </c>
      <c r="AA49" s="25"/>
      <c r="AB49" s="30">
        <f t="shared" si="28"/>
        <v>98.34380208946665</v>
      </c>
      <c r="AC49" s="31">
        <f t="shared" si="29"/>
        <v>94.124649658836</v>
      </c>
      <c r="AD49" s="28">
        <f t="shared" si="30"/>
        <v>92.56575917788952</v>
      </c>
      <c r="AF49" s="1">
        <f t="shared" si="31"/>
        <v>3.835616438356164</v>
      </c>
      <c r="AG49">
        <v>90.6687332542733</v>
      </c>
      <c r="AH49">
        <v>90.17170048604852</v>
      </c>
      <c r="AI49">
        <v>92.56575917788952</v>
      </c>
      <c r="AK49" s="1">
        <v>3.835616438356164</v>
      </c>
      <c r="AL49">
        <f t="shared" si="32"/>
        <v>1.0064229391224337</v>
      </c>
      <c r="AM49">
        <f t="shared" si="33"/>
        <v>1.0009058753951385</v>
      </c>
      <c r="AN49">
        <f t="shared" si="34"/>
        <v>1.1015325342168851</v>
      </c>
      <c r="AP49" s="1">
        <v>3.835616438356164</v>
      </c>
      <c r="AQ49">
        <f t="shared" si="35"/>
        <v>23.058795212548024</v>
      </c>
      <c r="AR49">
        <f t="shared" si="36"/>
        <v>22.6556040283299</v>
      </c>
      <c r="AS49">
        <f t="shared" si="37"/>
        <v>23.464831178546742</v>
      </c>
    </row>
    <row r="50" spans="1:45" ht="12.75">
      <c r="A50" s="25" t="s">
        <v>87</v>
      </c>
      <c r="B50" s="25">
        <v>15.95</v>
      </c>
      <c r="C50" s="25">
        <v>16.01</v>
      </c>
      <c r="D50" s="25">
        <v>0.8625</v>
      </c>
      <c r="E50" s="26">
        <v>0.054075</v>
      </c>
      <c r="F50" s="26">
        <v>0.042319</v>
      </c>
      <c r="G50" s="25" t="s">
        <v>46</v>
      </c>
      <c r="H50" s="25">
        <v>15</v>
      </c>
      <c r="I50" s="25">
        <v>3.7</v>
      </c>
      <c r="J50" s="27">
        <v>40483</v>
      </c>
      <c r="K50" s="25">
        <v>15</v>
      </c>
      <c r="L50" s="25">
        <v>0.63</v>
      </c>
      <c r="M50" s="28">
        <v>1.0538</v>
      </c>
      <c r="N50" s="28"/>
      <c r="O50" s="28">
        <v>2.1996</v>
      </c>
      <c r="P50" s="28">
        <f t="shared" si="19"/>
        <v>1</v>
      </c>
      <c r="Q50" s="28">
        <f t="shared" si="20"/>
        <v>0.9404388714733543</v>
      </c>
      <c r="R50" s="28">
        <f t="shared" si="21"/>
        <v>0.776695652173913</v>
      </c>
      <c r="S50" s="29"/>
      <c r="T50" s="30">
        <f t="shared" si="22"/>
        <v>98.35391481204968</v>
      </c>
      <c r="U50" s="31">
        <f t="shared" si="23"/>
        <v>91.91154076988397</v>
      </c>
      <c r="V50" s="28">
        <f t="shared" si="24"/>
        <v>90.398598511254</v>
      </c>
      <c r="W50" s="29"/>
      <c r="X50" s="30">
        <f t="shared" si="25"/>
        <v>98.2037452463368</v>
      </c>
      <c r="Y50" s="31">
        <f t="shared" si="26"/>
        <v>91.82104028706797</v>
      </c>
      <c r="Z50" s="28">
        <f t="shared" si="27"/>
        <v>90.17170048604852</v>
      </c>
      <c r="AA50" s="25"/>
      <c r="AB50" s="30">
        <f t="shared" si="28"/>
        <v>98.21496122694491</v>
      </c>
      <c r="AC50" s="31">
        <f t="shared" si="29"/>
        <v>93.66232797546867</v>
      </c>
      <c r="AD50" s="28">
        <f t="shared" si="30"/>
        <v>91.99041910536053</v>
      </c>
      <c r="AF50" s="1">
        <f t="shared" si="31"/>
        <v>4.1726027397260275</v>
      </c>
      <c r="AG50">
        <v>90.398598511254</v>
      </c>
      <c r="AH50">
        <v>90.17170048604852</v>
      </c>
      <c r="AI50">
        <v>91.99041910536053</v>
      </c>
      <c r="AK50" s="1">
        <v>4.1726027397260275</v>
      </c>
      <c r="AL50">
        <f t="shared" si="32"/>
        <v>1.0034244434749195</v>
      </c>
      <c r="AM50">
        <f t="shared" si="33"/>
        <v>1.0009058753951385</v>
      </c>
      <c r="AN50">
        <f t="shared" si="34"/>
        <v>1.0946859873537904</v>
      </c>
      <c r="AP50" s="1">
        <v>4.1726027397260275</v>
      </c>
      <c r="AQ50">
        <f t="shared" si="35"/>
        <v>23.044322240463238</v>
      </c>
      <c r="AR50">
        <f t="shared" si="36"/>
        <v>22.6556040283299</v>
      </c>
      <c r="AS50">
        <f t="shared" si="37"/>
        <v>23.434089748749056</v>
      </c>
    </row>
    <row r="51" spans="1:45" ht="12.75">
      <c r="A51" s="25" t="s">
        <v>88</v>
      </c>
      <c r="B51" s="25">
        <v>25.91</v>
      </c>
      <c r="C51" s="25">
        <v>25.93</v>
      </c>
      <c r="D51" s="25">
        <v>1.3375</v>
      </c>
      <c r="E51" s="26">
        <v>0.051621</v>
      </c>
      <c r="F51" s="26">
        <v>0.046173</v>
      </c>
      <c r="G51" s="25" t="s">
        <v>49</v>
      </c>
      <c r="H51" s="25">
        <v>25</v>
      </c>
      <c r="I51" s="25">
        <v>3.83</v>
      </c>
      <c r="J51" s="27">
        <v>40540</v>
      </c>
      <c r="K51" s="25">
        <v>25</v>
      </c>
      <c r="L51" s="25">
        <v>1.3</v>
      </c>
      <c r="M51" s="28">
        <v>1.1596</v>
      </c>
      <c r="N51" s="28">
        <v>1.4497</v>
      </c>
      <c r="O51" s="28">
        <v>2.1966</v>
      </c>
      <c r="P51" s="28">
        <f t="shared" si="19"/>
        <v>1</v>
      </c>
      <c r="Q51" s="28">
        <f t="shared" si="20"/>
        <v>0.9648784253184098</v>
      </c>
      <c r="R51" s="28">
        <f t="shared" si="21"/>
        <v>1.0073420560747666</v>
      </c>
      <c r="S51" s="29"/>
      <c r="T51" s="30">
        <f t="shared" si="22"/>
        <v>98.31385823480127</v>
      </c>
      <c r="U51" s="31">
        <f t="shared" si="23"/>
        <v>91.91936597896573</v>
      </c>
      <c r="V51" s="28">
        <f t="shared" si="24"/>
        <v>90.3694751588885</v>
      </c>
      <c r="W51" s="29"/>
      <c r="X51" s="30">
        <f t="shared" si="25"/>
        <v>98.15374407604344</v>
      </c>
      <c r="Y51" s="31">
        <f t="shared" si="26"/>
        <v>91.83081351538846</v>
      </c>
      <c r="Z51" s="28">
        <f t="shared" si="27"/>
        <v>90.1353816808431</v>
      </c>
      <c r="AA51" s="25"/>
      <c r="AB51" s="30">
        <f t="shared" si="28"/>
        <v>98.13919029862136</v>
      </c>
      <c r="AC51" s="31">
        <f t="shared" si="29"/>
        <v>93.67743342396045</v>
      </c>
      <c r="AD51" s="28">
        <f t="shared" si="30"/>
        <v>91.93427465480488</v>
      </c>
      <c r="AF51" s="1">
        <f t="shared" si="31"/>
        <v>4.328767123287672</v>
      </c>
      <c r="AG51">
        <v>90.3694751588885</v>
      </c>
      <c r="AH51">
        <v>90.1353816808431</v>
      </c>
      <c r="AI51">
        <v>91.93427465480488</v>
      </c>
      <c r="AK51" s="1">
        <v>4.328767123287672</v>
      </c>
      <c r="AL51">
        <f t="shared" si="32"/>
        <v>1.0031011742636624</v>
      </c>
      <c r="AM51">
        <f t="shared" si="33"/>
        <v>1.0005027366573584</v>
      </c>
      <c r="AN51">
        <f t="shared" si="34"/>
        <v>1.094017868392178</v>
      </c>
      <c r="AP51" s="1">
        <v>4.328767123287672</v>
      </c>
      <c r="AQ51">
        <f t="shared" si="35"/>
        <v>23.03493698441394</v>
      </c>
      <c r="AR51">
        <f t="shared" si="36"/>
        <v>22.644068758343224</v>
      </c>
      <c r="AS51">
        <f t="shared" si="37"/>
        <v>23.41601080525106</v>
      </c>
    </row>
    <row r="52" spans="1:45" ht="12.75">
      <c r="A52" s="25" t="s">
        <v>89</v>
      </c>
      <c r="B52" s="25">
        <v>25.8</v>
      </c>
      <c r="C52" s="25">
        <v>25.87</v>
      </c>
      <c r="D52" s="25">
        <v>1.3125</v>
      </c>
      <c r="E52" s="26">
        <v>0.050872</v>
      </c>
      <c r="F52" s="26">
        <v>0.04566</v>
      </c>
      <c r="G52" s="25" t="s">
        <v>33</v>
      </c>
      <c r="H52" s="25">
        <v>25</v>
      </c>
      <c r="I52" s="25">
        <v>3.85</v>
      </c>
      <c r="J52" s="27">
        <v>40542</v>
      </c>
      <c r="K52" s="25">
        <v>25</v>
      </c>
      <c r="L52" s="25">
        <v>1.25</v>
      </c>
      <c r="M52" s="28">
        <v>1.1729</v>
      </c>
      <c r="N52" s="28">
        <v>1.4569</v>
      </c>
      <c r="O52" s="28"/>
      <c r="P52" s="28">
        <f t="shared" si="19"/>
        <v>1</v>
      </c>
      <c r="Q52" s="28">
        <f t="shared" si="20"/>
        <v>0.9689922480620154</v>
      </c>
      <c r="R52" s="28">
        <f t="shared" si="21"/>
        <v>0.9828571428571429</v>
      </c>
      <c r="S52" s="29"/>
      <c r="T52" s="30">
        <f t="shared" si="22"/>
        <v>98.27810247532109</v>
      </c>
      <c r="U52" s="31">
        <f t="shared" si="23"/>
        <v>91.90088388336171</v>
      </c>
      <c r="V52" s="28">
        <f t="shared" si="24"/>
        <v>90.31844483861606</v>
      </c>
      <c r="W52" s="29"/>
      <c r="X52" s="30">
        <f t="shared" si="25"/>
        <v>98.10940293193664</v>
      </c>
      <c r="Y52" s="31">
        <f t="shared" si="26"/>
        <v>91.80787837615236</v>
      </c>
      <c r="Z52" s="28">
        <f t="shared" si="27"/>
        <v>90.07216131932165</v>
      </c>
      <c r="AA52" s="28"/>
      <c r="AB52" s="30">
        <f t="shared" si="28"/>
        <v>98.13919029862136</v>
      </c>
      <c r="AC52" s="31">
        <f t="shared" si="29"/>
        <v>93.67743342396045</v>
      </c>
      <c r="AD52" s="28">
        <f t="shared" si="30"/>
        <v>91.93427465480488</v>
      </c>
      <c r="AF52" s="1">
        <f t="shared" si="31"/>
        <v>4.3342465753424655</v>
      </c>
      <c r="AG52">
        <v>90.31844483861606</v>
      </c>
      <c r="AH52">
        <v>90.07216131932165</v>
      </c>
      <c r="AI52">
        <v>91.93427465480488</v>
      </c>
      <c r="AK52" s="1">
        <v>4.3342465753424655</v>
      </c>
      <c r="AL52">
        <f t="shared" si="32"/>
        <v>1.0025347377086384</v>
      </c>
      <c r="AM52">
        <f t="shared" si="33"/>
        <v>0.9998009906444705</v>
      </c>
      <c r="AN52">
        <f t="shared" si="34"/>
        <v>1.094017868392178</v>
      </c>
      <c r="AP52" s="1">
        <v>4.3342465753424655</v>
      </c>
      <c r="AQ52">
        <f t="shared" si="35"/>
        <v>23.02655940996773</v>
      </c>
      <c r="AR52">
        <f t="shared" si="36"/>
        <v>22.63383925639778</v>
      </c>
      <c r="AS52">
        <f t="shared" si="37"/>
        <v>23.41601080525106</v>
      </c>
    </row>
    <row r="53" spans="1:45" ht="12.75">
      <c r="A53" s="25" t="s">
        <v>90</v>
      </c>
      <c r="B53" s="25">
        <v>26.02</v>
      </c>
      <c r="C53" s="25">
        <v>26.18</v>
      </c>
      <c r="D53" s="25">
        <v>1.3</v>
      </c>
      <c r="E53" s="26">
        <v>0.049962</v>
      </c>
      <c r="F53" s="26">
        <v>0.04408</v>
      </c>
      <c r="G53" s="25" t="s">
        <v>61</v>
      </c>
      <c r="H53" s="25">
        <v>25</v>
      </c>
      <c r="I53" s="25">
        <v>3.84</v>
      </c>
      <c r="J53" s="27">
        <v>40543</v>
      </c>
      <c r="K53" s="25">
        <v>25</v>
      </c>
      <c r="L53" s="25">
        <v>1.1</v>
      </c>
      <c r="M53" s="28">
        <v>1.0367</v>
      </c>
      <c r="N53" s="28">
        <v>1.4738</v>
      </c>
      <c r="O53" s="28">
        <v>2.2086</v>
      </c>
      <c r="P53" s="28">
        <f t="shared" si="19"/>
        <v>1</v>
      </c>
      <c r="Q53" s="28">
        <f t="shared" si="20"/>
        <v>0.9607993850883936</v>
      </c>
      <c r="R53" s="28">
        <f t="shared" si="21"/>
        <v>0.8806769230769231</v>
      </c>
      <c r="S53" s="29"/>
      <c r="T53" s="30">
        <f t="shared" si="22"/>
        <v>98.23816296455519</v>
      </c>
      <c r="U53" s="31">
        <f t="shared" si="23"/>
        <v>91.78720043707364</v>
      </c>
      <c r="V53" s="28">
        <f t="shared" si="24"/>
        <v>90.17005954597532</v>
      </c>
      <c r="W53" s="29"/>
      <c r="X53" s="30">
        <f t="shared" si="25"/>
        <v>98.05272133670147</v>
      </c>
      <c r="Y53" s="31">
        <f t="shared" si="26"/>
        <v>91.64642655536383</v>
      </c>
      <c r="Z53" s="28">
        <f t="shared" si="27"/>
        <v>89.86181524537568</v>
      </c>
      <c r="AA53" s="25"/>
      <c r="AB53" s="30">
        <f t="shared" si="28"/>
        <v>98.05422288124726</v>
      </c>
      <c r="AC53" s="31">
        <f t="shared" si="29"/>
        <v>93.43055877523845</v>
      </c>
      <c r="AD53" s="28">
        <f t="shared" si="30"/>
        <v>91.61260834066704</v>
      </c>
      <c r="AF53" s="1">
        <f t="shared" si="31"/>
        <v>4.336986301369863</v>
      </c>
      <c r="AG53">
        <v>90.17005954597532</v>
      </c>
      <c r="AH53">
        <v>89.86181524537568</v>
      </c>
      <c r="AI53">
        <v>91.61260834066704</v>
      </c>
      <c r="AK53" s="1">
        <v>4.336986301369863</v>
      </c>
      <c r="AL53">
        <f t="shared" si="32"/>
        <v>1.000887660960326</v>
      </c>
      <c r="AM53">
        <f t="shared" si="33"/>
        <v>0.9974661492236702</v>
      </c>
      <c r="AN53">
        <f t="shared" si="34"/>
        <v>1.0901900392539376</v>
      </c>
      <c r="AP53" s="1">
        <v>4.336986301369863</v>
      </c>
      <c r="AQ53">
        <f t="shared" si="35"/>
        <v>23.01720158259528</v>
      </c>
      <c r="AR53">
        <f t="shared" si="36"/>
        <v>22.62076281237703</v>
      </c>
      <c r="AS53">
        <f t="shared" si="37"/>
        <v>23.395737579465596</v>
      </c>
    </row>
    <row r="54" spans="1:45" ht="12.75">
      <c r="A54" s="25" t="s">
        <v>91</v>
      </c>
      <c r="B54" s="25">
        <v>26.35</v>
      </c>
      <c r="C54" s="25">
        <v>26.62</v>
      </c>
      <c r="D54" s="25">
        <v>1.4375</v>
      </c>
      <c r="E54" s="26">
        <v>0.054554</v>
      </c>
      <c r="F54" s="26">
        <v>0.047265</v>
      </c>
      <c r="G54" s="25" t="s">
        <v>33</v>
      </c>
      <c r="H54" s="25">
        <v>25</v>
      </c>
      <c r="I54" s="25">
        <v>3.84</v>
      </c>
      <c r="J54" s="27">
        <v>40552</v>
      </c>
      <c r="K54" s="25">
        <v>25.25</v>
      </c>
      <c r="L54" s="25">
        <v>1.25</v>
      </c>
      <c r="M54" s="28">
        <v>1.1474</v>
      </c>
      <c r="N54" s="28">
        <v>1.4337</v>
      </c>
      <c r="O54" s="28"/>
      <c r="P54" s="28">
        <f t="shared" si="19"/>
        <v>1.01</v>
      </c>
      <c r="Q54" s="28">
        <f t="shared" si="20"/>
        <v>0.9582542694497154</v>
      </c>
      <c r="R54" s="28">
        <f t="shared" si="21"/>
        <v>0.907447266465777</v>
      </c>
      <c r="S54" s="29"/>
      <c r="T54" s="30">
        <f t="shared" si="22"/>
        <v>98.19110781654604</v>
      </c>
      <c r="U54" s="31">
        <f t="shared" si="23"/>
        <v>91.68972701364264</v>
      </c>
      <c r="V54" s="28">
        <f t="shared" si="24"/>
        <v>90.03115870866257</v>
      </c>
      <c r="W54" s="29"/>
      <c r="X54" s="30">
        <f t="shared" si="25"/>
        <v>97.99403594571912</v>
      </c>
      <c r="Y54" s="31">
        <f t="shared" si="26"/>
        <v>91.52481829631617</v>
      </c>
      <c r="Z54" s="28">
        <f t="shared" si="27"/>
        <v>89.68886334054616</v>
      </c>
      <c r="AA54" s="29"/>
      <c r="AB54" s="30">
        <f t="shared" si="28"/>
        <v>98.05422288124726</v>
      </c>
      <c r="AC54" s="31">
        <f t="shared" si="29"/>
        <v>93.43055877523845</v>
      </c>
      <c r="AD54" s="28">
        <f t="shared" si="30"/>
        <v>91.61260834066704</v>
      </c>
      <c r="AF54" s="1">
        <f t="shared" si="31"/>
        <v>4.361643835616438</v>
      </c>
      <c r="AG54">
        <v>90.03115870866257</v>
      </c>
      <c r="AH54">
        <v>89.68886334054616</v>
      </c>
      <c r="AI54">
        <v>91.61260834066704</v>
      </c>
      <c r="AK54" s="1">
        <v>4.361643835616438</v>
      </c>
      <c r="AL54">
        <f t="shared" si="32"/>
        <v>0.9993458616661546</v>
      </c>
      <c r="AM54">
        <f t="shared" si="33"/>
        <v>0.9955463830800625</v>
      </c>
      <c r="AN54">
        <f t="shared" si="34"/>
        <v>1.0901900392539376</v>
      </c>
      <c r="AP54" s="1">
        <v>4.361643835616438</v>
      </c>
      <c r="AQ54">
        <f t="shared" si="35"/>
        <v>23.006176561416737</v>
      </c>
      <c r="AR54">
        <f t="shared" si="36"/>
        <v>22.607224092677402</v>
      </c>
      <c r="AS54">
        <f t="shared" si="37"/>
        <v>23.395737579465596</v>
      </c>
    </row>
    <row r="55" spans="1:45" ht="12.75">
      <c r="A55" s="25" t="s">
        <v>92</v>
      </c>
      <c r="B55" s="25">
        <v>26.15</v>
      </c>
      <c r="C55" s="25">
        <v>26.44</v>
      </c>
      <c r="D55" s="25">
        <v>1.5</v>
      </c>
      <c r="E55" s="26">
        <v>0.057361</v>
      </c>
      <c r="F55" s="26">
        <v>0.051746</v>
      </c>
      <c r="G55" s="25" t="s">
        <v>61</v>
      </c>
      <c r="H55" s="25">
        <v>25</v>
      </c>
      <c r="I55" s="25">
        <v>3.79</v>
      </c>
      <c r="J55" s="27">
        <v>40557</v>
      </c>
      <c r="K55" s="25">
        <v>25</v>
      </c>
      <c r="L55" s="25">
        <v>1.35</v>
      </c>
      <c r="M55" s="28">
        <v>1.1355</v>
      </c>
      <c r="N55" s="28">
        <v>1.4273</v>
      </c>
      <c r="O55" s="28"/>
      <c r="P55" s="28">
        <f t="shared" si="19"/>
        <v>1</v>
      </c>
      <c r="Q55" s="28">
        <f t="shared" si="20"/>
        <v>0.9560229445506693</v>
      </c>
      <c r="R55" s="28">
        <f t="shared" si="21"/>
        <v>0.9414</v>
      </c>
      <c r="S55" s="29"/>
      <c r="T55" s="30">
        <f t="shared" si="22"/>
        <v>98.14207515751562</v>
      </c>
      <c r="U55" s="31">
        <f t="shared" si="23"/>
        <v>91.62871639421859</v>
      </c>
      <c r="V55" s="28">
        <f t="shared" si="24"/>
        <v>89.92632370948085</v>
      </c>
      <c r="W55" s="29"/>
      <c r="X55" s="30">
        <f t="shared" si="25"/>
        <v>97.93252660704565</v>
      </c>
      <c r="Y55" s="31">
        <f t="shared" si="26"/>
        <v>91.44826713964773</v>
      </c>
      <c r="Z55" s="28">
        <f t="shared" si="27"/>
        <v>89.55759854821768</v>
      </c>
      <c r="AA55" s="25"/>
      <c r="AB55" s="30">
        <f t="shared" si="28"/>
        <v>98.05422288124726</v>
      </c>
      <c r="AC55" s="31">
        <f t="shared" si="29"/>
        <v>93.43055877523845</v>
      </c>
      <c r="AD55" s="28">
        <f t="shared" si="30"/>
        <v>91.61260834066704</v>
      </c>
      <c r="AF55" s="1">
        <f t="shared" si="31"/>
        <v>4.375342465753425</v>
      </c>
      <c r="AG55">
        <v>89.92632370948085</v>
      </c>
      <c r="AH55">
        <v>89.55759854821768</v>
      </c>
      <c r="AI55">
        <v>91.61260834066704</v>
      </c>
      <c r="AK55" s="1">
        <v>4.375342465753425</v>
      </c>
      <c r="AL55">
        <f t="shared" si="32"/>
        <v>0.9981821931752376</v>
      </c>
      <c r="AM55">
        <f t="shared" si="33"/>
        <v>0.9940893438852164</v>
      </c>
      <c r="AN55">
        <f t="shared" si="34"/>
        <v>1.0901900392539376</v>
      </c>
      <c r="AP55" s="1">
        <v>4.375342465753425</v>
      </c>
      <c r="AQ55">
        <f t="shared" si="35"/>
        <v>22.994688209405908</v>
      </c>
      <c r="AR55">
        <f t="shared" si="36"/>
        <v>22.593033888245433</v>
      </c>
      <c r="AS55">
        <f t="shared" si="37"/>
        <v>23.395737579465596</v>
      </c>
    </row>
    <row r="56" spans="1:45" ht="12.75">
      <c r="A56" s="25" t="s">
        <v>93</v>
      </c>
      <c r="B56" s="25">
        <v>10.7</v>
      </c>
      <c r="C56" s="25">
        <v>10.79</v>
      </c>
      <c r="D56" s="25">
        <v>0.525</v>
      </c>
      <c r="E56" s="26">
        <v>0.049065</v>
      </c>
      <c r="F56" s="26">
        <v>0.038779</v>
      </c>
      <c r="G56" s="25" t="s">
        <v>46</v>
      </c>
      <c r="H56" s="25">
        <v>10</v>
      </c>
      <c r="I56" s="25">
        <v>4.24</v>
      </c>
      <c r="J56" s="27">
        <v>40724</v>
      </c>
      <c r="K56" s="25">
        <v>10</v>
      </c>
      <c r="L56" s="25">
        <v>0.42</v>
      </c>
      <c r="M56" s="28">
        <v>1.0685</v>
      </c>
      <c r="N56" s="28"/>
      <c r="O56" s="28">
        <v>2.187</v>
      </c>
      <c r="P56" s="28">
        <f t="shared" si="19"/>
        <v>1</v>
      </c>
      <c r="Q56" s="28">
        <f t="shared" si="20"/>
        <v>0.9345794392523366</v>
      </c>
      <c r="R56" s="28">
        <f t="shared" si="21"/>
        <v>0.8559999999999999</v>
      </c>
      <c r="S56" s="29"/>
      <c r="T56" s="30">
        <f t="shared" si="22"/>
        <v>98.0734720125492</v>
      </c>
      <c r="U56" s="31">
        <f t="shared" si="23"/>
        <v>91.48773278602579</v>
      </c>
      <c r="V56" s="28">
        <f t="shared" si="24"/>
        <v>89.72519600881881</v>
      </c>
      <c r="W56" s="29"/>
      <c r="X56" s="30">
        <f t="shared" si="25"/>
        <v>97.93252660704565</v>
      </c>
      <c r="Y56" s="31">
        <f t="shared" si="26"/>
        <v>91.44826713964773</v>
      </c>
      <c r="Z56" s="28">
        <f t="shared" si="27"/>
        <v>89.55759854821768</v>
      </c>
      <c r="AA56" s="29"/>
      <c r="AB56" s="30">
        <f t="shared" si="28"/>
        <v>97.91393203095856</v>
      </c>
      <c r="AC56" s="31">
        <f t="shared" si="29"/>
        <v>93.13631978509876</v>
      </c>
      <c r="AD56" s="28">
        <f t="shared" si="30"/>
        <v>91.19343285051782</v>
      </c>
      <c r="AF56" s="1">
        <f t="shared" si="31"/>
        <v>4.832876712328767</v>
      </c>
      <c r="AG56">
        <v>89.72519600881881</v>
      </c>
      <c r="AH56">
        <v>89.55759854821768</v>
      </c>
      <c r="AI56">
        <v>91.19343285051782</v>
      </c>
      <c r="AK56" s="1">
        <v>4.832876712328767</v>
      </c>
      <c r="AL56">
        <f t="shared" si="32"/>
        <v>0.995949675697889</v>
      </c>
      <c r="AM56">
        <f t="shared" si="33"/>
        <v>0.9940893438852164</v>
      </c>
      <c r="AN56">
        <f t="shared" si="34"/>
        <v>1.085201850921162</v>
      </c>
      <c r="AP56" s="1">
        <v>4.832876712328767</v>
      </c>
      <c r="AQ56">
        <f t="shared" si="35"/>
        <v>22.978614492540277</v>
      </c>
      <c r="AR56">
        <f t="shared" si="36"/>
        <v>22.593033888245433</v>
      </c>
      <c r="AS56">
        <f t="shared" si="37"/>
        <v>23.362264182586713</v>
      </c>
    </row>
    <row r="57" spans="1:25" ht="12.75">
      <c r="A57" t="s">
        <v>94</v>
      </c>
      <c r="B57">
        <v>25.11</v>
      </c>
      <c r="C57">
        <v>25.55</v>
      </c>
      <c r="D57">
        <v>1.325</v>
      </c>
      <c r="E57" s="32">
        <v>0.052768</v>
      </c>
      <c r="F57" s="32">
        <v>-0.002323</v>
      </c>
      <c r="G57" t="s">
        <v>95</v>
      </c>
      <c r="H57">
        <v>25</v>
      </c>
      <c r="I57">
        <v>0.08</v>
      </c>
      <c r="M57" s="33"/>
      <c r="N57" s="33"/>
      <c r="O57" s="33"/>
      <c r="R57" s="32"/>
      <c r="S57" s="34"/>
      <c r="T57" s="34"/>
      <c r="U57" s="34"/>
      <c r="V57" s="32"/>
      <c r="W57" s="34"/>
      <c r="X57" s="34"/>
      <c r="Y57" s="34"/>
    </row>
    <row r="58" spans="1:25" ht="12.75">
      <c r="A58" t="s">
        <v>96</v>
      </c>
      <c r="B58">
        <v>23.25</v>
      </c>
      <c r="C58">
        <v>23.48</v>
      </c>
      <c r="D58">
        <v>1.2648</v>
      </c>
      <c r="E58" s="32">
        <v>0.0544</v>
      </c>
      <c r="F58" s="32">
        <v>-0.023811</v>
      </c>
      <c r="G58" t="s">
        <v>46</v>
      </c>
      <c r="H58">
        <v>23</v>
      </c>
      <c r="I58">
        <v>0.08</v>
      </c>
      <c r="M58" s="33"/>
      <c r="N58" s="33"/>
      <c r="O58" s="33"/>
      <c r="R58" s="32"/>
      <c r="S58" s="34"/>
      <c r="T58" s="34"/>
      <c r="U58" s="34"/>
      <c r="V58" s="32"/>
      <c r="W58" s="34"/>
      <c r="X58" s="34"/>
      <c r="Y58" s="34"/>
    </row>
    <row r="59" spans="1:25" ht="12.75">
      <c r="A59" t="s">
        <v>97</v>
      </c>
      <c r="B59">
        <v>25.35</v>
      </c>
      <c r="C59">
        <v>25.8</v>
      </c>
      <c r="D59">
        <v>1.475</v>
      </c>
      <c r="E59" s="32">
        <v>0.058185</v>
      </c>
      <c r="F59" s="32">
        <v>-0.109268</v>
      </c>
      <c r="G59" t="s">
        <v>95</v>
      </c>
      <c r="H59">
        <v>25</v>
      </c>
      <c r="I59">
        <v>0.08</v>
      </c>
      <c r="M59" s="33"/>
      <c r="N59" s="33"/>
      <c r="O59" s="33"/>
      <c r="R59" s="32"/>
      <c r="S59" s="34"/>
      <c r="T59" s="34"/>
      <c r="U59" s="34"/>
      <c r="V59" s="32"/>
      <c r="W59" s="34"/>
      <c r="X59" s="34"/>
      <c r="Y59" s="34"/>
    </row>
    <row r="60" spans="1:25" ht="12.75">
      <c r="A60" t="s">
        <v>98</v>
      </c>
      <c r="B60">
        <v>25.01</v>
      </c>
      <c r="C60">
        <v>25.25</v>
      </c>
      <c r="D60">
        <v>1.375</v>
      </c>
      <c r="E60" s="32">
        <v>0.054978</v>
      </c>
      <c r="F60" s="32">
        <v>0.046045</v>
      </c>
      <c r="G60" t="s">
        <v>46</v>
      </c>
      <c r="H60">
        <v>25</v>
      </c>
      <c r="I60">
        <v>0.29</v>
      </c>
      <c r="M60" s="33"/>
      <c r="N60" s="33"/>
      <c r="O60" s="33"/>
      <c r="R60" s="32"/>
      <c r="S60" s="34"/>
      <c r="T60" s="34"/>
      <c r="U60" s="34"/>
      <c r="V60" s="32"/>
      <c r="W60" s="34"/>
      <c r="X60" s="34"/>
      <c r="Y60" s="34"/>
    </row>
    <row r="61" spans="1:25" ht="12.75">
      <c r="A61" t="s">
        <v>99</v>
      </c>
      <c r="B61">
        <v>28.41</v>
      </c>
      <c r="C61">
        <v>28.7</v>
      </c>
      <c r="D61">
        <v>1.1942</v>
      </c>
      <c r="E61" s="32">
        <v>0.042034</v>
      </c>
      <c r="F61" s="32">
        <v>0.010557</v>
      </c>
      <c r="G61" t="s">
        <v>39</v>
      </c>
      <c r="H61">
        <v>28.1</v>
      </c>
      <c r="I61">
        <v>0.29</v>
      </c>
      <c r="M61" s="33"/>
      <c r="N61" s="33"/>
      <c r="O61" s="33"/>
      <c r="R61" s="32"/>
      <c r="S61" s="34"/>
      <c r="T61" s="34"/>
      <c r="U61" s="34"/>
      <c r="V61" s="32"/>
      <c r="W61" s="34"/>
      <c r="X61" s="34"/>
      <c r="Y61" s="34"/>
    </row>
    <row r="62" spans="1:25" ht="12.75">
      <c r="A62" t="s">
        <v>100</v>
      </c>
      <c r="B62">
        <v>10.66</v>
      </c>
      <c r="C62">
        <v>10.78</v>
      </c>
      <c r="D62">
        <v>0.75</v>
      </c>
      <c r="E62" s="32">
        <v>0.070356</v>
      </c>
      <c r="F62" s="32">
        <v>-0.030149</v>
      </c>
      <c r="G62" t="s">
        <v>46</v>
      </c>
      <c r="H62">
        <v>10</v>
      </c>
      <c r="I62">
        <v>0.49</v>
      </c>
      <c r="J62" s="35"/>
      <c r="M62" s="33"/>
      <c r="N62" s="33"/>
      <c r="O62" s="33"/>
      <c r="R62" s="32"/>
      <c r="S62" s="34"/>
      <c r="T62" s="34"/>
      <c r="U62" s="34"/>
      <c r="V62" s="32"/>
      <c r="W62" s="34"/>
      <c r="X62" s="34"/>
      <c r="Y62" s="34"/>
    </row>
    <row r="63" spans="1:25" ht="12.75">
      <c r="A63" t="s">
        <v>101</v>
      </c>
      <c r="B63">
        <v>60.9</v>
      </c>
      <c r="C63">
        <v>63.49</v>
      </c>
      <c r="D63">
        <v>3.04</v>
      </c>
      <c r="E63" s="32">
        <v>0.049918</v>
      </c>
      <c r="F63" s="32">
        <v>0.046049</v>
      </c>
      <c r="G63" t="s">
        <v>46</v>
      </c>
      <c r="H63">
        <v>60.8</v>
      </c>
      <c r="I63">
        <v>0.59</v>
      </c>
      <c r="M63" s="33"/>
      <c r="N63" s="33"/>
      <c r="O63" s="33"/>
      <c r="R63" s="32"/>
      <c r="S63" s="34"/>
      <c r="T63" s="34"/>
      <c r="U63" s="34"/>
      <c r="V63" s="32"/>
      <c r="W63" s="34"/>
      <c r="X63" s="34"/>
      <c r="Y63" s="34"/>
    </row>
    <row r="64" spans="1:25" ht="12.75">
      <c r="A64" t="s">
        <v>102</v>
      </c>
      <c r="B64">
        <v>26</v>
      </c>
      <c r="C64">
        <v>26.1</v>
      </c>
      <c r="D64">
        <v>1.4252</v>
      </c>
      <c r="E64" s="32">
        <v>0.054815</v>
      </c>
      <c r="F64" s="32">
        <v>0.011808</v>
      </c>
      <c r="G64" t="s">
        <v>39</v>
      </c>
      <c r="H64">
        <v>25</v>
      </c>
      <c r="I64">
        <v>0.6</v>
      </c>
      <c r="M64" s="33"/>
      <c r="N64" s="33"/>
      <c r="O64" s="33"/>
      <c r="R64" s="32"/>
      <c r="S64" s="34"/>
      <c r="T64" s="34"/>
      <c r="U64" s="34"/>
      <c r="V64" s="32"/>
      <c r="W64" s="34"/>
      <c r="X64" s="34"/>
      <c r="Y64" s="34"/>
    </row>
    <row r="65" spans="1:25" ht="12.75">
      <c r="A65" t="s">
        <v>103</v>
      </c>
      <c r="B65">
        <v>25.47</v>
      </c>
      <c r="C65">
        <v>25.65</v>
      </c>
      <c r="D65">
        <v>1.2748</v>
      </c>
      <c r="E65" s="32">
        <v>0.050051</v>
      </c>
      <c r="F65" s="32">
        <v>0.035782</v>
      </c>
      <c r="G65" t="s">
        <v>42</v>
      </c>
      <c r="H65">
        <v>25</v>
      </c>
      <c r="I65">
        <v>0.64</v>
      </c>
      <c r="M65" s="33"/>
      <c r="N65" s="33"/>
      <c r="O65" s="33"/>
      <c r="R65" s="32"/>
      <c r="S65" s="34"/>
      <c r="T65" s="34"/>
      <c r="U65" s="34"/>
      <c r="V65" s="32"/>
      <c r="W65" s="34"/>
      <c r="X65" s="34"/>
      <c r="Y65" s="34"/>
    </row>
    <row r="66" spans="1:25" ht="12.75">
      <c r="A66" t="s">
        <v>104</v>
      </c>
      <c r="B66">
        <v>25.05</v>
      </c>
      <c r="C66">
        <v>25.35</v>
      </c>
      <c r="D66">
        <v>1.0628</v>
      </c>
      <c r="E66" s="32">
        <v>0.042427</v>
      </c>
      <c r="F66" s="32">
        <v>0.048245</v>
      </c>
      <c r="G66" t="s">
        <v>39</v>
      </c>
      <c r="H66">
        <v>25</v>
      </c>
      <c r="I66">
        <v>1.24</v>
      </c>
      <c r="M66" s="33"/>
      <c r="N66" s="33"/>
      <c r="O66" s="33"/>
      <c r="R66" s="32"/>
      <c r="S66" s="34"/>
      <c r="T66" s="34"/>
      <c r="U66" s="34"/>
      <c r="V66" s="32"/>
      <c r="W66" s="34"/>
      <c r="X66" s="34"/>
      <c r="Y66" s="34"/>
    </row>
    <row r="67" spans="1:25" ht="12.75">
      <c r="A67" t="s">
        <v>105</v>
      </c>
      <c r="B67">
        <v>26.81</v>
      </c>
      <c r="C67">
        <v>27</v>
      </c>
      <c r="D67">
        <v>1.525</v>
      </c>
      <c r="E67" s="32">
        <v>0.056882</v>
      </c>
      <c r="F67" s="32">
        <v>0.043349</v>
      </c>
      <c r="G67" t="s">
        <v>33</v>
      </c>
      <c r="H67">
        <v>25</v>
      </c>
      <c r="I67">
        <v>1.34</v>
      </c>
      <c r="M67" s="33"/>
      <c r="N67" s="33"/>
      <c r="O67" s="33"/>
      <c r="R67" s="32"/>
      <c r="S67" s="34"/>
      <c r="T67" s="34"/>
      <c r="U67" s="34"/>
      <c r="V67" s="32"/>
      <c r="W67" s="34"/>
      <c r="X67" s="34"/>
      <c r="Y67" s="34"/>
    </row>
    <row r="68" spans="1:25" ht="12.75">
      <c r="A68" t="s">
        <v>106</v>
      </c>
      <c r="B68">
        <v>10.45</v>
      </c>
      <c r="C68">
        <v>10.64</v>
      </c>
      <c r="D68">
        <v>0.6</v>
      </c>
      <c r="E68" s="32">
        <v>0.057416</v>
      </c>
      <c r="F68" s="32">
        <v>0.046663</v>
      </c>
      <c r="G68" t="s">
        <v>39</v>
      </c>
      <c r="H68">
        <v>10</v>
      </c>
      <c r="I68">
        <v>1.35</v>
      </c>
      <c r="M68" s="33"/>
      <c r="N68" s="33"/>
      <c r="O68" s="33"/>
      <c r="R68" s="32"/>
      <c r="S68" s="34"/>
      <c r="T68" s="34"/>
      <c r="U68" s="34"/>
      <c r="V68" s="32"/>
      <c r="W68" s="34"/>
      <c r="X68" s="34"/>
      <c r="Y68" s="34"/>
    </row>
    <row r="69" spans="1:25" ht="12.75">
      <c r="A69" t="s">
        <v>107</v>
      </c>
      <c r="B69">
        <v>15.32</v>
      </c>
      <c r="C69">
        <v>15.39</v>
      </c>
      <c r="D69">
        <v>0.825</v>
      </c>
      <c r="E69" s="32">
        <v>0.053851</v>
      </c>
      <c r="F69" s="32">
        <v>0.042912</v>
      </c>
      <c r="G69" t="s">
        <v>46</v>
      </c>
      <c r="H69">
        <v>15</v>
      </c>
      <c r="I69">
        <v>1.36</v>
      </c>
      <c r="M69" s="33"/>
      <c r="N69" s="33"/>
      <c r="O69" s="33"/>
      <c r="R69" s="32"/>
      <c r="S69" s="34"/>
      <c r="T69" s="34"/>
      <c r="U69" s="34"/>
      <c r="V69" s="32"/>
      <c r="W69" s="34"/>
      <c r="X69" s="34"/>
      <c r="Y69" s="34"/>
    </row>
    <row r="70" spans="1:25" ht="12.75">
      <c r="A70" s="36" t="s">
        <v>108</v>
      </c>
      <c r="B70" s="36">
        <v>23.25</v>
      </c>
      <c r="C70" s="36">
        <v>23.64</v>
      </c>
      <c r="D70" s="36">
        <v>1.725</v>
      </c>
      <c r="E70" s="37">
        <v>0.074194</v>
      </c>
      <c r="F70" s="37">
        <v>0.122554</v>
      </c>
      <c r="G70" s="36" t="s">
        <v>109</v>
      </c>
      <c r="H70" s="36">
        <v>25</v>
      </c>
      <c r="I70" s="36">
        <v>1.39</v>
      </c>
      <c r="J70" s="36"/>
      <c r="K70" s="36"/>
      <c r="L70" s="36"/>
      <c r="M70" s="38">
        <v>1.0133</v>
      </c>
      <c r="N70" s="38"/>
      <c r="O70" s="38"/>
      <c r="R70" s="32"/>
      <c r="S70" s="34"/>
      <c r="T70" s="34"/>
      <c r="U70" s="34"/>
      <c r="V70" s="32"/>
      <c r="W70" s="34"/>
      <c r="X70" s="34"/>
      <c r="Y70" s="34"/>
    </row>
    <row r="71" spans="1:25" ht="12.75">
      <c r="A71" t="s">
        <v>110</v>
      </c>
      <c r="B71">
        <v>11.43</v>
      </c>
      <c r="C71">
        <v>11.56</v>
      </c>
      <c r="D71">
        <v>0.825</v>
      </c>
      <c r="E71" s="32">
        <v>0.072178</v>
      </c>
      <c r="F71" s="32">
        <v>0.228778</v>
      </c>
      <c r="G71" t="s">
        <v>109</v>
      </c>
      <c r="H71">
        <v>15</v>
      </c>
      <c r="I71">
        <v>1.63</v>
      </c>
      <c r="M71" s="33"/>
      <c r="N71" s="33"/>
      <c r="O71" s="33"/>
      <c r="R71" s="32"/>
      <c r="S71" s="34"/>
      <c r="T71" s="34"/>
      <c r="U71" s="34"/>
      <c r="V71" s="32"/>
      <c r="W71" s="34"/>
      <c r="X71" s="34"/>
      <c r="Y71" s="34"/>
    </row>
    <row r="72" spans="1:25" ht="12.75">
      <c r="A72" t="s">
        <v>111</v>
      </c>
      <c r="B72">
        <v>10.1</v>
      </c>
      <c r="C72">
        <v>10.15</v>
      </c>
      <c r="D72">
        <v>0.6</v>
      </c>
      <c r="E72" s="32">
        <v>0.059406</v>
      </c>
      <c r="F72" s="32">
        <v>0.060505</v>
      </c>
      <c r="G72" t="s">
        <v>46</v>
      </c>
      <c r="H72">
        <v>10</v>
      </c>
      <c r="I72">
        <v>1.78</v>
      </c>
      <c r="M72" s="33"/>
      <c r="N72" s="33"/>
      <c r="O72" s="33"/>
      <c r="R72" s="32"/>
      <c r="S72" s="34"/>
      <c r="T72" s="34"/>
      <c r="U72" s="34"/>
      <c r="V72" s="32"/>
      <c r="W72" s="34"/>
      <c r="X72" s="34"/>
      <c r="Y72" s="34"/>
    </row>
    <row r="73" spans="1:25" ht="12.75">
      <c r="A73" t="s">
        <v>112</v>
      </c>
      <c r="B73">
        <v>25.67</v>
      </c>
      <c r="C73">
        <v>25.7</v>
      </c>
      <c r="D73">
        <v>1.375</v>
      </c>
      <c r="E73" s="32">
        <v>0.053564</v>
      </c>
      <c r="F73" s="32">
        <v>0.040754</v>
      </c>
      <c r="G73" t="s">
        <v>36</v>
      </c>
      <c r="H73">
        <v>25</v>
      </c>
      <c r="I73">
        <v>1.82</v>
      </c>
      <c r="M73" s="33"/>
      <c r="N73" s="33"/>
      <c r="O73" s="33"/>
      <c r="R73" s="32"/>
      <c r="S73" s="34"/>
      <c r="T73" s="34"/>
      <c r="U73" s="34"/>
      <c r="V73" s="32"/>
      <c r="W73" s="34"/>
      <c r="X73" s="34"/>
      <c r="Y73" s="34"/>
    </row>
    <row r="74" spans="1:25" ht="12.75">
      <c r="A74" t="s">
        <v>113</v>
      </c>
      <c r="B74">
        <v>25.41</v>
      </c>
      <c r="C74">
        <v>26</v>
      </c>
      <c r="D74">
        <v>1.35</v>
      </c>
      <c r="E74" s="32">
        <v>0.053129</v>
      </c>
      <c r="F74" s="32">
        <v>0.04487</v>
      </c>
      <c r="G74" t="s">
        <v>53</v>
      </c>
      <c r="H74">
        <v>25</v>
      </c>
      <c r="I74">
        <v>1.98</v>
      </c>
      <c r="M74" s="33"/>
      <c r="N74" s="33"/>
      <c r="O74" s="33"/>
      <c r="R74" s="32"/>
      <c r="S74" s="34"/>
      <c r="T74" s="34"/>
      <c r="U74" s="34"/>
      <c r="V74" s="32"/>
      <c r="W74" s="34"/>
      <c r="X74" s="34"/>
      <c r="Y74" s="34"/>
    </row>
    <row r="75" spans="1:25" ht="12.75">
      <c r="A75" t="s">
        <v>114</v>
      </c>
      <c r="B75">
        <v>27.51</v>
      </c>
      <c r="C75">
        <v>27.87</v>
      </c>
      <c r="D75">
        <v>1.2356</v>
      </c>
      <c r="E75" s="32">
        <v>0.044915</v>
      </c>
      <c r="F75" s="32">
        <v>0.045652</v>
      </c>
      <c r="G75" t="s">
        <v>39</v>
      </c>
      <c r="H75">
        <v>27.45</v>
      </c>
      <c r="I75">
        <v>2.72</v>
      </c>
      <c r="M75" s="33"/>
      <c r="N75" s="33"/>
      <c r="O75" s="33"/>
      <c r="R75" s="32"/>
      <c r="S75" s="34"/>
      <c r="T75" s="34"/>
      <c r="U75" s="34"/>
      <c r="V75" s="32"/>
      <c r="W75" s="34"/>
      <c r="X75" s="34"/>
      <c r="Y75" s="34"/>
    </row>
    <row r="76" spans="1:25" ht="12.75">
      <c r="A76" t="s">
        <v>115</v>
      </c>
      <c r="B76">
        <v>10.39</v>
      </c>
      <c r="C76">
        <v>10.56</v>
      </c>
      <c r="D76">
        <v>0.65</v>
      </c>
      <c r="E76" s="32">
        <v>0.06256</v>
      </c>
      <c r="F76" s="32">
        <v>0.054547</v>
      </c>
      <c r="G76" t="s">
        <v>39</v>
      </c>
      <c r="H76">
        <v>10</v>
      </c>
      <c r="I76">
        <v>2.76</v>
      </c>
      <c r="M76" s="33"/>
      <c r="N76" s="33"/>
      <c r="O76" s="33"/>
      <c r="R76" s="32"/>
      <c r="S76" s="34"/>
      <c r="T76" s="34"/>
      <c r="U76" s="34"/>
      <c r="V76" s="32"/>
      <c r="W76" s="34"/>
      <c r="X76" s="34"/>
      <c r="Y76" s="34"/>
    </row>
    <row r="77" spans="1:25" ht="12.75">
      <c r="A77" t="s">
        <v>116</v>
      </c>
      <c r="B77">
        <v>10.35</v>
      </c>
      <c r="C77">
        <v>10.49</v>
      </c>
      <c r="D77">
        <v>0.525</v>
      </c>
      <c r="E77" s="32">
        <v>0.050725</v>
      </c>
      <c r="F77" s="32">
        <v>0.04095</v>
      </c>
      <c r="G77" t="s">
        <v>46</v>
      </c>
      <c r="H77">
        <v>10</v>
      </c>
      <c r="I77">
        <v>3</v>
      </c>
      <c r="M77" s="33"/>
      <c r="N77" s="33"/>
      <c r="O77" s="33"/>
      <c r="R77" s="32"/>
      <c r="S77" s="34"/>
      <c r="T77" s="34"/>
      <c r="U77" s="34"/>
      <c r="V77" s="32"/>
      <c r="W77" s="34"/>
      <c r="X77" s="34"/>
      <c r="Y77" s="34"/>
    </row>
    <row r="78" spans="1:25" ht="12.75">
      <c r="A78" t="s">
        <v>117</v>
      </c>
      <c r="B78">
        <v>10.42</v>
      </c>
      <c r="C78">
        <v>10.49</v>
      </c>
      <c r="D78">
        <v>0.525</v>
      </c>
      <c r="E78" s="32">
        <v>0.050384</v>
      </c>
      <c r="F78" s="32">
        <v>0.038663</v>
      </c>
      <c r="G78" t="s">
        <v>46</v>
      </c>
      <c r="H78">
        <v>10</v>
      </c>
      <c r="I78">
        <v>3</v>
      </c>
      <c r="M78" s="33"/>
      <c r="N78" s="33"/>
      <c r="O78" s="33"/>
      <c r="R78" s="32"/>
      <c r="S78" s="34"/>
      <c r="T78" s="34"/>
      <c r="U78" s="34"/>
      <c r="V78" s="32"/>
      <c r="W78" s="34"/>
      <c r="X78" s="34"/>
      <c r="Y78" s="34"/>
    </row>
    <row r="79" spans="1:25" ht="12.75">
      <c r="A79" t="s">
        <v>118</v>
      </c>
      <c r="B79">
        <v>25.5</v>
      </c>
      <c r="C79">
        <v>25.6</v>
      </c>
      <c r="D79">
        <v>1.5624</v>
      </c>
      <c r="E79" s="32">
        <v>0.061271</v>
      </c>
      <c r="F79" s="32">
        <v>0.057054</v>
      </c>
      <c r="G79" t="s">
        <v>46</v>
      </c>
      <c r="H79">
        <v>25</v>
      </c>
      <c r="I79">
        <v>3.59</v>
      </c>
      <c r="M79" s="33"/>
      <c r="N79" s="33"/>
      <c r="O79" s="33"/>
      <c r="R79" s="32"/>
      <c r="S79" s="34"/>
      <c r="T79" s="34"/>
      <c r="U79" s="34"/>
      <c r="V79" s="32"/>
      <c r="W79" s="34"/>
      <c r="X79" s="34"/>
      <c r="Y79" s="34"/>
    </row>
    <row r="80" spans="1:25" ht="12.75">
      <c r="A80" t="s">
        <v>119</v>
      </c>
      <c r="B80">
        <v>22.58</v>
      </c>
      <c r="C80">
        <v>23.24</v>
      </c>
      <c r="D80">
        <v>1.75</v>
      </c>
      <c r="E80" s="32">
        <v>0.077502</v>
      </c>
      <c r="F80" s="32">
        <v>0.098523</v>
      </c>
      <c r="G80" t="s">
        <v>109</v>
      </c>
      <c r="H80">
        <v>25</v>
      </c>
      <c r="I80">
        <v>3.75</v>
      </c>
      <c r="M80" s="33"/>
      <c r="N80" s="33"/>
      <c r="O80" s="33"/>
      <c r="R80" s="32"/>
      <c r="S80" s="34"/>
      <c r="T80" s="34"/>
      <c r="U80" s="34"/>
      <c r="V80" s="32"/>
      <c r="W80" s="34"/>
      <c r="X80" s="34"/>
      <c r="Y80" s="34"/>
    </row>
    <row r="81" spans="1:25" ht="12.75">
      <c r="A81" t="s">
        <v>120</v>
      </c>
      <c r="B81">
        <v>8.22</v>
      </c>
      <c r="C81">
        <v>8.44</v>
      </c>
      <c r="D81">
        <v>1.05</v>
      </c>
      <c r="E81" s="32">
        <v>0.127737</v>
      </c>
      <c r="F81" s="32">
        <v>0.220757</v>
      </c>
      <c r="G81" t="s">
        <v>109</v>
      </c>
      <c r="H81">
        <v>15</v>
      </c>
      <c r="I81">
        <v>3.91</v>
      </c>
      <c r="M81" s="33"/>
      <c r="N81" s="33"/>
      <c r="O81" s="33"/>
      <c r="R81" s="32"/>
      <c r="S81" s="34"/>
      <c r="T81" s="34"/>
      <c r="U81" s="34"/>
      <c r="V81" s="32"/>
      <c r="W81" s="34"/>
      <c r="X81" s="34"/>
      <c r="Y81" s="34"/>
    </row>
    <row r="82" spans="1:25" ht="12.75">
      <c r="A82" t="s">
        <v>121</v>
      </c>
      <c r="B82">
        <v>10.41</v>
      </c>
      <c r="C82">
        <v>10.82</v>
      </c>
      <c r="D82">
        <v>0.525</v>
      </c>
      <c r="E82" s="32">
        <v>0.050432</v>
      </c>
      <c r="F82" s="32">
        <v>0.044765</v>
      </c>
      <c r="G82" t="s">
        <v>46</v>
      </c>
      <c r="H82">
        <v>10</v>
      </c>
      <c r="I82">
        <v>4.17</v>
      </c>
      <c r="M82" s="33"/>
      <c r="N82" s="33"/>
      <c r="O82" s="33"/>
      <c r="R82" s="32"/>
      <c r="S82" s="34"/>
      <c r="T82" s="34"/>
      <c r="U82" s="34"/>
      <c r="V82" s="32"/>
      <c r="W82" s="34"/>
      <c r="X82" s="34"/>
      <c r="Y82" s="34"/>
    </row>
    <row r="83" spans="1:25" ht="12.75">
      <c r="A83" t="s">
        <v>122</v>
      </c>
      <c r="B83">
        <v>20.56</v>
      </c>
      <c r="C83">
        <v>20.7</v>
      </c>
      <c r="D83">
        <v>1.1</v>
      </c>
      <c r="E83" s="32">
        <v>0.053502</v>
      </c>
      <c r="F83" s="32">
        <v>0.050327</v>
      </c>
      <c r="G83" t="s">
        <v>39</v>
      </c>
      <c r="H83">
        <v>20</v>
      </c>
      <c r="I83">
        <v>4.66</v>
      </c>
      <c r="M83" s="33"/>
      <c r="N83" s="33"/>
      <c r="O83" s="33"/>
      <c r="R83" s="32"/>
      <c r="S83" s="34"/>
      <c r="T83" s="34"/>
      <c r="U83" s="34"/>
      <c r="V83" s="32"/>
      <c r="W83" s="34"/>
      <c r="X83" s="34"/>
      <c r="Y83" s="34"/>
    </row>
    <row r="84" spans="1:25" ht="12.75">
      <c r="A84" t="s">
        <v>123</v>
      </c>
      <c r="B84">
        <v>14.6</v>
      </c>
      <c r="C84">
        <v>15</v>
      </c>
      <c r="D84">
        <v>1.0658</v>
      </c>
      <c r="E84" s="32">
        <v>0.073</v>
      </c>
      <c r="F84" s="32">
        <v>0.075061</v>
      </c>
      <c r="G84" t="s">
        <v>39</v>
      </c>
      <c r="H84">
        <v>14.7</v>
      </c>
      <c r="I84">
        <v>4.74</v>
      </c>
      <c r="M84" s="33"/>
      <c r="N84" s="33"/>
      <c r="O84" s="33"/>
      <c r="R84" s="32"/>
      <c r="S84" s="34"/>
      <c r="T84" s="34"/>
      <c r="U84" s="34"/>
      <c r="V84" s="32"/>
      <c r="W84" s="34"/>
      <c r="X84" s="34"/>
      <c r="Y84" s="34"/>
    </row>
    <row r="85" spans="1:25" ht="12.75">
      <c r="A85" t="s">
        <v>124</v>
      </c>
      <c r="B85">
        <v>26.3</v>
      </c>
      <c r="C85">
        <v>26.65</v>
      </c>
      <c r="D85">
        <v>1.4625</v>
      </c>
      <c r="E85" s="32">
        <v>0.055608</v>
      </c>
      <c r="F85" s="32">
        <v>0.048711</v>
      </c>
      <c r="G85" t="s">
        <v>36</v>
      </c>
      <c r="H85">
        <v>25</v>
      </c>
      <c r="I85">
        <v>4.96</v>
      </c>
      <c r="M85" s="33"/>
      <c r="N85" s="33"/>
      <c r="O85" s="33"/>
      <c r="R85" s="32"/>
      <c r="S85" s="34"/>
      <c r="T85" s="34"/>
      <c r="U85" s="34"/>
      <c r="V85" s="32"/>
      <c r="W85" s="34"/>
      <c r="X85" s="34"/>
      <c r="Y85" s="34"/>
    </row>
    <row r="86" spans="1:15" ht="12.75">
      <c r="A86" t="s">
        <v>125</v>
      </c>
      <c r="B86">
        <v>26.52</v>
      </c>
      <c r="C86">
        <v>26.6</v>
      </c>
      <c r="D86">
        <v>1.375</v>
      </c>
      <c r="E86" s="32">
        <v>0.051848</v>
      </c>
      <c r="F86" s="32">
        <v>0.044952</v>
      </c>
      <c r="G86" t="s">
        <v>49</v>
      </c>
      <c r="H86">
        <v>25</v>
      </c>
      <c r="I86">
        <v>5.27</v>
      </c>
      <c r="M86" s="33" t="s">
        <v>126</v>
      </c>
      <c r="N86" s="33" t="s">
        <v>126</v>
      </c>
      <c r="O86" s="33"/>
    </row>
    <row r="87" spans="1:25" ht="12.75">
      <c r="A87" t="s">
        <v>127</v>
      </c>
      <c r="B87">
        <v>10.5</v>
      </c>
      <c r="C87">
        <v>10.54</v>
      </c>
      <c r="D87">
        <v>0.525</v>
      </c>
      <c r="E87" s="32">
        <v>0.05</v>
      </c>
      <c r="F87" s="32">
        <v>0.043533</v>
      </c>
      <c r="G87" t="s">
        <v>46</v>
      </c>
      <c r="H87">
        <v>10</v>
      </c>
      <c r="I87">
        <v>5.36</v>
      </c>
      <c r="M87" s="33"/>
      <c r="N87" s="33"/>
      <c r="O87" s="33"/>
      <c r="S87" s="34"/>
      <c r="T87" s="34"/>
      <c r="U87" s="34"/>
      <c r="W87" s="34"/>
      <c r="X87" s="34"/>
      <c r="Y87" s="34"/>
    </row>
    <row r="88" spans="1:15" ht="12.75">
      <c r="A88" t="s">
        <v>128</v>
      </c>
      <c r="B88">
        <v>26.16</v>
      </c>
      <c r="C88">
        <v>26.39</v>
      </c>
      <c r="D88">
        <v>1.375</v>
      </c>
      <c r="E88" s="32">
        <v>0.052561</v>
      </c>
      <c r="F88" s="32">
        <v>0.048129</v>
      </c>
      <c r="G88" t="s">
        <v>39</v>
      </c>
      <c r="H88">
        <v>25</v>
      </c>
      <c r="I88">
        <v>5.4</v>
      </c>
      <c r="M88" s="33"/>
      <c r="N88" s="33"/>
      <c r="O88" s="33"/>
    </row>
    <row r="89" spans="1:15" ht="12.75">
      <c r="A89" t="s">
        <v>129</v>
      </c>
      <c r="B89">
        <v>26.73</v>
      </c>
      <c r="C89">
        <v>26.8</v>
      </c>
      <c r="D89">
        <v>1.375</v>
      </c>
      <c r="E89" s="32">
        <v>0.05144</v>
      </c>
      <c r="F89" s="32">
        <v>0.043726</v>
      </c>
      <c r="G89" t="s">
        <v>33</v>
      </c>
      <c r="H89">
        <v>25</v>
      </c>
      <c r="I89">
        <v>5.46</v>
      </c>
      <c r="M89" s="33"/>
      <c r="N89" s="33"/>
      <c r="O89" s="33" t="s">
        <v>126</v>
      </c>
    </row>
    <row r="90" spans="1:15" ht="12.75">
      <c r="A90" t="s">
        <v>130</v>
      </c>
      <c r="B90">
        <v>26.82</v>
      </c>
      <c r="C90">
        <v>26.92</v>
      </c>
      <c r="D90">
        <v>1.325</v>
      </c>
      <c r="E90" s="32">
        <v>0.049403</v>
      </c>
      <c r="F90" s="32">
        <v>0.040645</v>
      </c>
      <c r="G90" t="s">
        <v>33</v>
      </c>
      <c r="H90">
        <v>25</v>
      </c>
      <c r="I90">
        <v>5.57</v>
      </c>
      <c r="M90" s="33"/>
      <c r="N90" s="33"/>
      <c r="O90" s="33"/>
    </row>
    <row r="91" spans="1:15" ht="12.75">
      <c r="A91" t="s">
        <v>131</v>
      </c>
      <c r="B91">
        <v>14.9</v>
      </c>
      <c r="C91">
        <v>15.2</v>
      </c>
      <c r="D91">
        <v>1.05</v>
      </c>
      <c r="E91" s="32">
        <v>0.07047</v>
      </c>
      <c r="F91" s="32">
        <v>0.071963</v>
      </c>
      <c r="G91" t="s">
        <v>109</v>
      </c>
      <c r="H91">
        <v>15</v>
      </c>
      <c r="I91">
        <v>5.68</v>
      </c>
      <c r="M91" s="33"/>
      <c r="N91" s="33"/>
      <c r="O91" s="33"/>
    </row>
    <row r="92" spans="1:15" ht="12.75">
      <c r="A92" t="s">
        <v>132</v>
      </c>
      <c r="B92">
        <v>15.12</v>
      </c>
      <c r="C92">
        <v>15.38</v>
      </c>
      <c r="D92">
        <v>1.05</v>
      </c>
      <c r="E92" s="32">
        <v>0.069444</v>
      </c>
      <c r="F92" s="32">
        <v>0.069309</v>
      </c>
      <c r="G92" t="s">
        <v>109</v>
      </c>
      <c r="H92">
        <v>15</v>
      </c>
      <c r="I92">
        <v>5.69</v>
      </c>
      <c r="M92" s="33"/>
      <c r="N92" s="33"/>
      <c r="O92" s="33"/>
    </row>
    <row r="93" spans="1:15" ht="12.75">
      <c r="A93" t="s">
        <v>133</v>
      </c>
      <c r="B93">
        <v>26.11</v>
      </c>
      <c r="C93">
        <v>26.48</v>
      </c>
      <c r="D93">
        <v>1.3125</v>
      </c>
      <c r="E93" s="32">
        <v>0.050268</v>
      </c>
      <c r="F93" s="32">
        <v>0.047065</v>
      </c>
      <c r="G93" t="s">
        <v>134</v>
      </c>
      <c r="H93">
        <v>25</v>
      </c>
      <c r="I93">
        <v>5.71</v>
      </c>
      <c r="M93" s="33"/>
      <c r="N93" s="33"/>
      <c r="O93" s="33"/>
    </row>
    <row r="94" spans="1:15" ht="12.75">
      <c r="A94" t="s">
        <v>135</v>
      </c>
      <c r="B94">
        <v>9.15</v>
      </c>
      <c r="C94">
        <v>9.35</v>
      </c>
      <c r="D94">
        <v>0.65</v>
      </c>
      <c r="E94" s="32">
        <v>0.071038</v>
      </c>
      <c r="F94" s="32">
        <v>0.081709</v>
      </c>
      <c r="G94" t="s">
        <v>42</v>
      </c>
      <c r="H94">
        <v>10</v>
      </c>
      <c r="I94">
        <v>5.73</v>
      </c>
      <c r="M94" s="33"/>
      <c r="N94" s="33"/>
      <c r="O94" s="33"/>
    </row>
    <row r="95" spans="1:15" ht="12.75">
      <c r="A95" t="s">
        <v>136</v>
      </c>
      <c r="B95">
        <v>27.16</v>
      </c>
      <c r="C95">
        <v>27.5</v>
      </c>
      <c r="D95">
        <v>1.225</v>
      </c>
      <c r="E95" s="32">
        <v>0.045103</v>
      </c>
      <c r="F95" s="32">
        <v>0.038597</v>
      </c>
      <c r="G95" t="s">
        <v>61</v>
      </c>
      <c r="H95">
        <v>25</v>
      </c>
      <c r="I95">
        <v>5.85</v>
      </c>
      <c r="M95" s="33"/>
      <c r="N95" s="33"/>
      <c r="O95" s="33"/>
    </row>
    <row r="96" spans="1:15" ht="12.75">
      <c r="A96" t="s">
        <v>137</v>
      </c>
      <c r="B96">
        <v>16.35</v>
      </c>
      <c r="C96">
        <v>17.5</v>
      </c>
      <c r="D96">
        <v>2.7</v>
      </c>
      <c r="E96" s="32">
        <v>0.165138</v>
      </c>
      <c r="F96" s="32">
        <v>0.170841</v>
      </c>
      <c r="G96" t="s">
        <v>109</v>
      </c>
      <c r="H96">
        <v>50</v>
      </c>
      <c r="I96">
        <v>5.85</v>
      </c>
      <c r="M96" s="33"/>
      <c r="N96" s="33"/>
      <c r="O96" s="33"/>
    </row>
    <row r="97" spans="1:15" ht="12.75">
      <c r="A97" t="s">
        <v>138</v>
      </c>
      <c r="B97">
        <v>52.65</v>
      </c>
      <c r="C97">
        <v>53</v>
      </c>
      <c r="D97">
        <v>2.8</v>
      </c>
      <c r="E97" s="32">
        <v>0.053181</v>
      </c>
      <c r="F97" s="32">
        <v>0.048287</v>
      </c>
      <c r="G97" t="s">
        <v>39</v>
      </c>
      <c r="H97">
        <v>50</v>
      </c>
      <c r="I97">
        <v>5.92</v>
      </c>
      <c r="M97" s="33"/>
      <c r="N97" s="33"/>
      <c r="O97" s="33"/>
    </row>
    <row r="98" spans="1:15" ht="12.75">
      <c r="A98" t="s">
        <v>139</v>
      </c>
      <c r="B98">
        <v>26.25</v>
      </c>
      <c r="C98">
        <v>26.3</v>
      </c>
      <c r="D98">
        <v>1.325</v>
      </c>
      <c r="E98" s="32">
        <v>0.050476</v>
      </c>
      <c r="F98" s="32">
        <v>0.046127</v>
      </c>
      <c r="G98" t="s">
        <v>140</v>
      </c>
      <c r="H98">
        <v>25</v>
      </c>
      <c r="I98">
        <v>5.96</v>
      </c>
      <c r="M98" s="33"/>
      <c r="N98" s="33"/>
      <c r="O98" s="33"/>
    </row>
    <row r="99" spans="1:15" ht="12.75">
      <c r="A99" t="s">
        <v>141</v>
      </c>
      <c r="B99">
        <v>26.95</v>
      </c>
      <c r="C99">
        <v>27.01</v>
      </c>
      <c r="D99">
        <v>1.313</v>
      </c>
      <c r="E99" s="32">
        <v>0.04872</v>
      </c>
      <c r="F99" s="32">
        <v>0.041022</v>
      </c>
      <c r="G99" t="s">
        <v>33</v>
      </c>
      <c r="H99">
        <v>25</v>
      </c>
      <c r="I99">
        <v>6.03</v>
      </c>
      <c r="M99" s="33"/>
      <c r="N99" s="33"/>
      <c r="O99" s="33"/>
    </row>
    <row r="100" spans="1:15" ht="12.75">
      <c r="A100" t="s">
        <v>142</v>
      </c>
      <c r="B100">
        <v>52.7</v>
      </c>
      <c r="C100">
        <v>53</v>
      </c>
      <c r="D100">
        <v>2.8</v>
      </c>
      <c r="E100" s="32">
        <v>0.053131</v>
      </c>
      <c r="F100" s="32">
        <v>0.048449</v>
      </c>
      <c r="G100" t="s">
        <v>39</v>
      </c>
      <c r="H100">
        <v>50</v>
      </c>
      <c r="I100">
        <v>6.17</v>
      </c>
      <c r="M100" s="33"/>
      <c r="N100" s="33"/>
      <c r="O100" s="33"/>
    </row>
    <row r="101" spans="1:15" ht="12.75">
      <c r="A101" t="s">
        <v>143</v>
      </c>
      <c r="B101">
        <v>26.02</v>
      </c>
      <c r="C101">
        <v>26.2</v>
      </c>
      <c r="D101">
        <v>1.3</v>
      </c>
      <c r="E101" s="32">
        <v>0.049962</v>
      </c>
      <c r="F101" s="32">
        <v>0.045106</v>
      </c>
      <c r="G101" t="s">
        <v>33</v>
      </c>
      <c r="H101">
        <v>25</v>
      </c>
      <c r="I101">
        <v>6.19</v>
      </c>
      <c r="M101" s="33"/>
      <c r="N101" s="33"/>
      <c r="O101" s="33"/>
    </row>
    <row r="102" spans="1:15" ht="12.75">
      <c r="A102" t="s">
        <v>144</v>
      </c>
      <c r="B102">
        <v>25.9</v>
      </c>
      <c r="C102">
        <v>25.98</v>
      </c>
      <c r="D102">
        <v>1.225</v>
      </c>
      <c r="E102" s="32">
        <v>0.047297</v>
      </c>
      <c r="F102" s="32">
        <v>0.043747</v>
      </c>
      <c r="G102" t="s">
        <v>33</v>
      </c>
      <c r="H102">
        <v>25</v>
      </c>
      <c r="I102">
        <v>6.32</v>
      </c>
      <c r="M102" s="33"/>
      <c r="N102" s="33"/>
      <c r="O102" s="33"/>
    </row>
    <row r="103" spans="1:15" ht="12.75">
      <c r="A103" t="s">
        <v>145</v>
      </c>
      <c r="B103">
        <v>26.7</v>
      </c>
      <c r="C103">
        <v>26.74</v>
      </c>
      <c r="D103">
        <v>1.35</v>
      </c>
      <c r="E103" s="32">
        <v>0.050562</v>
      </c>
      <c r="F103" s="32">
        <v>0.044587</v>
      </c>
      <c r="G103" t="s">
        <v>49</v>
      </c>
      <c r="H103">
        <v>25</v>
      </c>
      <c r="I103">
        <v>6.33</v>
      </c>
      <c r="M103" s="33"/>
      <c r="N103" s="33"/>
      <c r="O103" s="33"/>
    </row>
    <row r="104" spans="1:15" ht="12.75">
      <c r="A104" t="s">
        <v>146</v>
      </c>
      <c r="B104">
        <v>25.36</v>
      </c>
      <c r="C104">
        <v>25.45</v>
      </c>
      <c r="D104">
        <v>1.2</v>
      </c>
      <c r="E104" s="32">
        <v>0.047319</v>
      </c>
      <c r="F104" s="32">
        <v>0.04671</v>
      </c>
      <c r="G104" t="s">
        <v>49</v>
      </c>
      <c r="H104">
        <v>25</v>
      </c>
      <c r="I104">
        <v>6.36</v>
      </c>
      <c r="M104" s="33"/>
      <c r="N104" s="33"/>
      <c r="O104" s="33"/>
    </row>
    <row r="105" spans="1:15" ht="12.75">
      <c r="A105" t="s">
        <v>147</v>
      </c>
      <c r="B105">
        <v>26.21</v>
      </c>
      <c r="C105">
        <v>27.48</v>
      </c>
      <c r="D105">
        <v>1.1625</v>
      </c>
      <c r="E105" s="32">
        <v>0.044353</v>
      </c>
      <c r="F105" s="32">
        <v>0.03896</v>
      </c>
      <c r="G105" t="s">
        <v>53</v>
      </c>
      <c r="H105">
        <v>25</v>
      </c>
      <c r="I105">
        <v>6.38</v>
      </c>
      <c r="M105" s="33"/>
      <c r="N105" s="33"/>
      <c r="O105" s="33"/>
    </row>
    <row r="106" spans="1:15" ht="12.75">
      <c r="A106" t="s">
        <v>148</v>
      </c>
      <c r="B106">
        <v>25.05</v>
      </c>
      <c r="C106">
        <v>25.07</v>
      </c>
      <c r="D106">
        <v>1.1625</v>
      </c>
      <c r="E106" s="32">
        <v>0.046407</v>
      </c>
      <c r="F106" s="32">
        <v>0.046099</v>
      </c>
      <c r="G106" t="s">
        <v>33</v>
      </c>
      <c r="H106">
        <v>25</v>
      </c>
      <c r="I106">
        <v>6.41</v>
      </c>
      <c r="M106" s="33"/>
      <c r="N106" s="33"/>
      <c r="O106" s="33"/>
    </row>
    <row r="107" spans="1:15" ht="12.75">
      <c r="A107" t="s">
        <v>149</v>
      </c>
      <c r="B107">
        <v>25.1</v>
      </c>
      <c r="C107">
        <v>25.34</v>
      </c>
      <c r="D107">
        <v>1.1875</v>
      </c>
      <c r="E107" s="32">
        <v>0.047311</v>
      </c>
      <c r="F107" s="32">
        <v>0.046586</v>
      </c>
      <c r="G107" t="s">
        <v>33</v>
      </c>
      <c r="H107">
        <v>25</v>
      </c>
      <c r="I107">
        <v>6.42</v>
      </c>
      <c r="M107" s="33"/>
      <c r="N107" s="33"/>
      <c r="O107" s="33"/>
    </row>
    <row r="108" spans="1:15" ht="12.75">
      <c r="A108" t="s">
        <v>150</v>
      </c>
      <c r="B108">
        <v>26.03</v>
      </c>
      <c r="C108">
        <v>26.1</v>
      </c>
      <c r="D108">
        <v>1.3</v>
      </c>
      <c r="E108" s="32">
        <v>0.049942</v>
      </c>
      <c r="F108" s="32">
        <v>0.047327</v>
      </c>
      <c r="G108" t="s">
        <v>39</v>
      </c>
      <c r="H108">
        <v>25</v>
      </c>
      <c r="I108">
        <v>6.44</v>
      </c>
      <c r="M108" s="33"/>
      <c r="N108" s="33"/>
      <c r="O108" s="33"/>
    </row>
    <row r="109" spans="1:15" ht="12.75">
      <c r="A109" t="s">
        <v>151</v>
      </c>
      <c r="B109">
        <v>25.95</v>
      </c>
      <c r="C109">
        <v>26</v>
      </c>
      <c r="D109">
        <v>1.2</v>
      </c>
      <c r="E109" s="32">
        <v>0.046243</v>
      </c>
      <c r="F109" s="32">
        <v>0.043127</v>
      </c>
      <c r="G109" t="s">
        <v>33</v>
      </c>
      <c r="H109">
        <v>25</v>
      </c>
      <c r="I109">
        <v>6.44</v>
      </c>
      <c r="M109" s="33"/>
      <c r="N109" s="33"/>
      <c r="O109" s="33"/>
    </row>
    <row r="110" spans="1:15" ht="12.75">
      <c r="A110" t="s">
        <v>152</v>
      </c>
      <c r="B110">
        <v>25.1</v>
      </c>
      <c r="C110">
        <v>25.22</v>
      </c>
      <c r="D110">
        <v>1.2125</v>
      </c>
      <c r="E110" s="32">
        <v>0.048307</v>
      </c>
      <c r="F110" s="32">
        <v>0.048505</v>
      </c>
      <c r="G110" t="s">
        <v>49</v>
      </c>
      <c r="H110">
        <v>25</v>
      </c>
      <c r="I110">
        <v>6.44</v>
      </c>
      <c r="M110" s="33"/>
      <c r="N110" s="33"/>
      <c r="O110" s="33"/>
    </row>
    <row r="111" spans="1:15" ht="12.75">
      <c r="A111" t="s">
        <v>153</v>
      </c>
      <c r="B111">
        <v>26.28</v>
      </c>
      <c r="C111">
        <v>26.45</v>
      </c>
      <c r="D111">
        <v>1.275</v>
      </c>
      <c r="E111" s="32">
        <v>0.048516</v>
      </c>
      <c r="F111" s="32">
        <v>0.044833</v>
      </c>
      <c r="G111" t="s">
        <v>33</v>
      </c>
      <c r="H111">
        <v>25</v>
      </c>
      <c r="I111">
        <v>6.47</v>
      </c>
      <c r="M111" s="33"/>
      <c r="N111" s="33"/>
      <c r="O111" s="33"/>
    </row>
    <row r="112" spans="1:15" ht="12.75">
      <c r="A112" t="s">
        <v>154</v>
      </c>
      <c r="B112">
        <v>25.96</v>
      </c>
      <c r="C112">
        <v>26.07</v>
      </c>
      <c r="D112">
        <v>1.3</v>
      </c>
      <c r="E112" s="32">
        <v>0.050077</v>
      </c>
      <c r="F112" s="32">
        <v>0.047855</v>
      </c>
      <c r="G112" t="s">
        <v>39</v>
      </c>
      <c r="H112">
        <v>25</v>
      </c>
      <c r="I112">
        <v>6.6</v>
      </c>
      <c r="M112" s="33"/>
      <c r="N112" s="33"/>
      <c r="O112" s="33"/>
    </row>
    <row r="113" spans="1:15" ht="12.75">
      <c r="A113" t="s">
        <v>155</v>
      </c>
      <c r="B113">
        <v>10.09</v>
      </c>
      <c r="C113">
        <v>10.19</v>
      </c>
      <c r="D113">
        <v>0.6</v>
      </c>
      <c r="E113" s="32">
        <v>0.059465</v>
      </c>
      <c r="F113" s="32">
        <v>0.058749</v>
      </c>
      <c r="G113" t="s">
        <v>46</v>
      </c>
      <c r="H113">
        <v>10</v>
      </c>
      <c r="I113">
        <v>6.7</v>
      </c>
      <c r="M113" s="33"/>
      <c r="N113" s="33"/>
      <c r="O113" s="33"/>
    </row>
    <row r="114" spans="1:15" ht="12.75">
      <c r="A114" t="s">
        <v>156</v>
      </c>
      <c r="B114">
        <v>25.81</v>
      </c>
      <c r="C114">
        <v>25.98</v>
      </c>
      <c r="D114">
        <v>1.25</v>
      </c>
      <c r="E114" s="32">
        <v>0.048431</v>
      </c>
      <c r="F114" s="32">
        <v>0.046449</v>
      </c>
      <c r="G114" t="s">
        <v>49</v>
      </c>
      <c r="H114">
        <v>25</v>
      </c>
      <c r="I114">
        <v>6.71</v>
      </c>
      <c r="M114" s="33"/>
      <c r="N114" s="33"/>
      <c r="O114" s="33"/>
    </row>
    <row r="115" spans="1:15" ht="12.75">
      <c r="A115" t="s">
        <v>157</v>
      </c>
      <c r="B115">
        <v>25.42</v>
      </c>
      <c r="C115">
        <v>25.69</v>
      </c>
      <c r="D115">
        <v>1.2375</v>
      </c>
      <c r="E115" s="32">
        <v>0.048682</v>
      </c>
      <c r="F115" s="32">
        <v>0.0479</v>
      </c>
      <c r="G115" t="s">
        <v>33</v>
      </c>
      <c r="H115">
        <v>25</v>
      </c>
      <c r="I115">
        <v>6.73</v>
      </c>
      <c r="M115" s="33"/>
      <c r="N115" s="33"/>
      <c r="O115" s="33"/>
    </row>
    <row r="116" spans="1:15" ht="12.75">
      <c r="A116" t="s">
        <v>158</v>
      </c>
      <c r="B116">
        <v>25.1</v>
      </c>
      <c r="C116">
        <v>25.29</v>
      </c>
      <c r="D116">
        <v>1.2125</v>
      </c>
      <c r="E116" s="32">
        <v>0.048307</v>
      </c>
      <c r="F116" s="32">
        <v>0.047623</v>
      </c>
      <c r="G116" t="s">
        <v>33</v>
      </c>
      <c r="H116">
        <v>25</v>
      </c>
      <c r="I116">
        <v>6.74</v>
      </c>
      <c r="M116" s="33"/>
      <c r="N116" s="33"/>
      <c r="O116" s="33"/>
    </row>
    <row r="117" spans="1:15" ht="12.75">
      <c r="A117" t="s">
        <v>159</v>
      </c>
      <c r="B117">
        <v>25.69</v>
      </c>
      <c r="C117">
        <v>25.83</v>
      </c>
      <c r="D117">
        <v>1.25</v>
      </c>
      <c r="E117" s="32">
        <v>0.048657</v>
      </c>
      <c r="F117" s="32">
        <v>0.047474</v>
      </c>
      <c r="G117" t="s">
        <v>61</v>
      </c>
      <c r="H117">
        <v>25</v>
      </c>
      <c r="I117">
        <v>6.75</v>
      </c>
      <c r="M117" s="33"/>
      <c r="N117" s="33"/>
      <c r="O117" s="33"/>
    </row>
    <row r="118" spans="1:15" ht="12.75">
      <c r="A118" t="s">
        <v>160</v>
      </c>
      <c r="B118">
        <v>25.3</v>
      </c>
      <c r="C118">
        <v>25.34</v>
      </c>
      <c r="D118">
        <v>1.2</v>
      </c>
      <c r="E118" s="32">
        <v>0.047431</v>
      </c>
      <c r="F118" s="32">
        <v>0.045938</v>
      </c>
      <c r="G118" t="s">
        <v>33</v>
      </c>
      <c r="H118">
        <v>25</v>
      </c>
      <c r="I118">
        <v>6.76</v>
      </c>
      <c r="M118" s="33"/>
      <c r="N118" s="33"/>
      <c r="O118" s="33"/>
    </row>
    <row r="119" spans="1:15" ht="12.75">
      <c r="A119" t="s">
        <v>161</v>
      </c>
      <c r="B119">
        <v>25.8</v>
      </c>
      <c r="C119">
        <v>26.09</v>
      </c>
      <c r="D119">
        <v>1.2125</v>
      </c>
      <c r="E119" s="32">
        <v>0.046996</v>
      </c>
      <c r="F119" s="32">
        <v>0.044664</v>
      </c>
      <c r="G119" t="s">
        <v>33</v>
      </c>
      <c r="H119">
        <v>25</v>
      </c>
      <c r="I119">
        <v>6.77</v>
      </c>
      <c r="M119" s="33"/>
      <c r="N119" s="33"/>
      <c r="O119" s="33"/>
    </row>
    <row r="120" spans="1:15" ht="12.75">
      <c r="A120" t="s">
        <v>162</v>
      </c>
      <c r="B120">
        <v>26.21</v>
      </c>
      <c r="C120">
        <v>26.35</v>
      </c>
      <c r="D120">
        <v>1.25</v>
      </c>
      <c r="E120" s="32">
        <v>0.047692</v>
      </c>
      <c r="F120" s="32">
        <v>0.044528</v>
      </c>
      <c r="G120" t="s">
        <v>33</v>
      </c>
      <c r="H120">
        <v>25</v>
      </c>
      <c r="I120">
        <v>6.82</v>
      </c>
      <c r="M120" s="33"/>
      <c r="N120" s="33"/>
      <c r="O120" s="33"/>
    </row>
    <row r="121" spans="1:15" ht="12.75">
      <c r="A121" t="s">
        <v>163</v>
      </c>
      <c r="B121">
        <v>26.8</v>
      </c>
      <c r="C121">
        <v>26.9</v>
      </c>
      <c r="D121">
        <v>1.4375</v>
      </c>
      <c r="E121" s="32">
        <v>0.053638</v>
      </c>
      <c r="F121" s="32">
        <v>0.049432</v>
      </c>
      <c r="G121" t="s">
        <v>61</v>
      </c>
      <c r="H121">
        <v>25</v>
      </c>
      <c r="I121">
        <v>7.2</v>
      </c>
      <c r="M121" s="33"/>
      <c r="N121" s="33"/>
      <c r="O121" s="33"/>
    </row>
    <row r="122" spans="1:15" ht="12.75">
      <c r="A122" t="s">
        <v>164</v>
      </c>
      <c r="B122">
        <v>29.05</v>
      </c>
      <c r="C122">
        <v>29.95</v>
      </c>
      <c r="D122">
        <v>1.475</v>
      </c>
      <c r="E122" s="32">
        <v>0.050775</v>
      </c>
      <c r="F122" s="32">
        <v>0.039136</v>
      </c>
      <c r="G122" t="s">
        <v>39</v>
      </c>
      <c r="H122">
        <v>25</v>
      </c>
      <c r="I122">
        <v>7.22</v>
      </c>
      <c r="M122" s="33"/>
      <c r="N122" s="33"/>
      <c r="O122" s="33"/>
    </row>
    <row r="123" spans="1:15" ht="12.75">
      <c r="A123" t="s">
        <v>165</v>
      </c>
      <c r="B123">
        <v>25.77</v>
      </c>
      <c r="C123">
        <v>25.85</v>
      </c>
      <c r="D123">
        <v>1.275</v>
      </c>
      <c r="E123" s="32">
        <v>0.049476</v>
      </c>
      <c r="F123" s="32">
        <v>0.047646</v>
      </c>
      <c r="G123" t="s">
        <v>36</v>
      </c>
      <c r="H123">
        <v>25</v>
      </c>
      <c r="I123">
        <v>7.35</v>
      </c>
      <c r="M123" s="33"/>
      <c r="N123" s="33"/>
      <c r="O123" s="33"/>
    </row>
    <row r="124" spans="1:15" ht="12.75">
      <c r="A124" t="s">
        <v>166</v>
      </c>
      <c r="B124">
        <v>25.41</v>
      </c>
      <c r="C124">
        <v>26.49</v>
      </c>
      <c r="D124">
        <v>1.2376</v>
      </c>
      <c r="E124" s="32">
        <v>0.048705</v>
      </c>
      <c r="F124" s="32">
        <v>0.047531</v>
      </c>
      <c r="G124" t="s">
        <v>46</v>
      </c>
      <c r="H124">
        <v>25</v>
      </c>
      <c r="I124">
        <v>7.61</v>
      </c>
      <c r="M124" s="33"/>
      <c r="N124" s="33"/>
      <c r="O124" s="33"/>
    </row>
    <row r="125" spans="1:15" ht="12.75">
      <c r="A125" t="s">
        <v>167</v>
      </c>
      <c r="B125">
        <v>24.47</v>
      </c>
      <c r="C125">
        <v>24.55</v>
      </c>
      <c r="D125">
        <v>1.25</v>
      </c>
      <c r="E125" s="32">
        <v>0.051083</v>
      </c>
      <c r="F125" s="32">
        <v>0.054306</v>
      </c>
      <c r="G125" t="s">
        <v>168</v>
      </c>
      <c r="H125">
        <v>25</v>
      </c>
      <c r="I125">
        <v>7.62</v>
      </c>
      <c r="M125" s="33"/>
      <c r="N125" s="33"/>
      <c r="O125" s="33"/>
    </row>
    <row r="126" spans="1:15" ht="12.75">
      <c r="A126" t="s">
        <v>169</v>
      </c>
      <c r="B126">
        <v>26.25</v>
      </c>
      <c r="C126">
        <v>26.3</v>
      </c>
      <c r="D126">
        <v>1.025</v>
      </c>
      <c r="E126" s="32">
        <v>0.039048</v>
      </c>
      <c r="F126" s="32">
        <v>0.034577</v>
      </c>
      <c r="G126" t="s">
        <v>33</v>
      </c>
      <c r="H126">
        <v>25</v>
      </c>
      <c r="I126">
        <v>7.77</v>
      </c>
      <c r="M126" s="33"/>
      <c r="N126" s="33"/>
      <c r="O126" s="33"/>
    </row>
    <row r="127" spans="1:15" ht="12.75">
      <c r="A127" t="s">
        <v>170</v>
      </c>
      <c r="B127">
        <v>25.88</v>
      </c>
      <c r="C127">
        <v>26</v>
      </c>
      <c r="D127">
        <v>1.3</v>
      </c>
      <c r="E127" s="32">
        <v>0.050232</v>
      </c>
      <c r="F127" s="32">
        <v>0.049013</v>
      </c>
      <c r="G127" t="s">
        <v>61</v>
      </c>
      <c r="H127">
        <v>25</v>
      </c>
      <c r="I127">
        <v>7.93</v>
      </c>
      <c r="M127" s="33"/>
      <c r="N127" s="33"/>
      <c r="O127" s="33"/>
    </row>
    <row r="128" spans="1:15" ht="12.75">
      <c r="A128" t="s">
        <v>171</v>
      </c>
      <c r="B128">
        <v>25.3</v>
      </c>
      <c r="C128">
        <v>25.74</v>
      </c>
      <c r="D128">
        <v>0.975</v>
      </c>
      <c r="E128" s="32">
        <v>0.038538</v>
      </c>
      <c r="F128" s="32">
        <v>0.037519</v>
      </c>
      <c r="G128" t="s">
        <v>53</v>
      </c>
      <c r="H128">
        <v>25</v>
      </c>
      <c r="I128">
        <v>8.13</v>
      </c>
      <c r="M128" s="33"/>
      <c r="N128" s="33"/>
      <c r="O128" s="33"/>
    </row>
    <row r="129" spans="1:15" ht="12.75">
      <c r="A129" t="s">
        <v>172</v>
      </c>
      <c r="B129">
        <v>27.64</v>
      </c>
      <c r="C129">
        <v>27.99</v>
      </c>
      <c r="D129">
        <v>1.35</v>
      </c>
      <c r="E129" s="32">
        <v>0.048842</v>
      </c>
      <c r="F129" s="32">
        <v>0.043585</v>
      </c>
      <c r="G129" t="s">
        <v>39</v>
      </c>
      <c r="H129">
        <v>25</v>
      </c>
      <c r="I129">
        <v>8.67</v>
      </c>
      <c r="M129" s="33"/>
      <c r="N129" s="33"/>
      <c r="O129" s="33"/>
    </row>
    <row r="130" spans="1:15" ht="12.75">
      <c r="A130" t="s">
        <v>173</v>
      </c>
      <c r="B130">
        <v>19.3</v>
      </c>
      <c r="C130">
        <v>19.39</v>
      </c>
      <c r="D130">
        <v>1.5625</v>
      </c>
      <c r="E130" s="32">
        <v>0.080959</v>
      </c>
      <c r="F130" s="32">
        <v>0.082386</v>
      </c>
      <c r="G130" t="s">
        <v>109</v>
      </c>
      <c r="H130">
        <v>25</v>
      </c>
      <c r="I130">
        <v>11.11</v>
      </c>
      <c r="M130" s="33"/>
      <c r="N130" s="33"/>
      <c r="O130" s="33"/>
    </row>
    <row r="131" spans="1:15" ht="12.75">
      <c r="A131" t="s">
        <v>174</v>
      </c>
      <c r="B131">
        <v>15.65</v>
      </c>
      <c r="C131">
        <v>15.7</v>
      </c>
      <c r="D131">
        <v>1.2</v>
      </c>
      <c r="E131" s="32">
        <v>0.076677</v>
      </c>
      <c r="F131" s="32">
        <v>0.077664</v>
      </c>
      <c r="G131" t="s">
        <v>109</v>
      </c>
      <c r="H131">
        <v>25</v>
      </c>
      <c r="I131">
        <v>11.77</v>
      </c>
      <c r="M131" s="33"/>
      <c r="N131" s="33"/>
      <c r="O131" s="33"/>
    </row>
    <row r="132" spans="1:15" ht="12.75">
      <c r="A132" t="s">
        <v>175</v>
      </c>
      <c r="B132">
        <v>16.22</v>
      </c>
      <c r="C132">
        <v>16.24</v>
      </c>
      <c r="D132">
        <v>1.538</v>
      </c>
      <c r="E132" s="32">
        <v>0.094821</v>
      </c>
      <c r="F132" s="32">
        <v>0.064837</v>
      </c>
      <c r="G132" t="s">
        <v>109</v>
      </c>
      <c r="H132">
        <v>25</v>
      </c>
      <c r="I132">
        <v>14.43</v>
      </c>
      <c r="M132" s="33"/>
      <c r="N132" s="33"/>
      <c r="O132" s="33"/>
    </row>
    <row r="133" spans="1:15" ht="12.75">
      <c r="A133" t="s">
        <v>176</v>
      </c>
      <c r="B133">
        <v>16.22</v>
      </c>
      <c r="C133">
        <v>16.25</v>
      </c>
      <c r="D133">
        <v>1.369</v>
      </c>
      <c r="E133" s="32">
        <v>0.084402</v>
      </c>
      <c r="F133" s="32">
        <v>0.065106</v>
      </c>
      <c r="G133" t="s">
        <v>109</v>
      </c>
      <c r="H133">
        <v>25</v>
      </c>
      <c r="I133">
        <v>14.48</v>
      </c>
      <c r="M133" s="33"/>
      <c r="N133" s="33"/>
      <c r="O133" s="33"/>
    </row>
    <row r="134" spans="1:15" ht="12.75">
      <c r="A134" t="s">
        <v>177</v>
      </c>
      <c r="B134">
        <v>25.7</v>
      </c>
      <c r="C134">
        <v>26.2</v>
      </c>
      <c r="D134">
        <v>1.375</v>
      </c>
      <c r="E134" s="32">
        <v>0.053502</v>
      </c>
      <c r="F134" s="32">
        <v>0.054308</v>
      </c>
      <c r="G134" t="s">
        <v>42</v>
      </c>
      <c r="H134">
        <v>25</v>
      </c>
      <c r="I134">
        <v>14.68</v>
      </c>
      <c r="M134" s="33"/>
      <c r="N134" s="33"/>
      <c r="O134" s="33"/>
    </row>
    <row r="135" spans="1:15" ht="12.75">
      <c r="A135" t="s">
        <v>178</v>
      </c>
      <c r="B135">
        <v>16.76</v>
      </c>
      <c r="C135">
        <v>16.85</v>
      </c>
      <c r="D135">
        <v>0.9264</v>
      </c>
      <c r="E135" s="32">
        <v>0.055272</v>
      </c>
      <c r="F135" s="32">
        <v>0.061663</v>
      </c>
      <c r="G135" t="s">
        <v>109</v>
      </c>
      <c r="H135">
        <v>25</v>
      </c>
      <c r="I135">
        <v>15.3</v>
      </c>
      <c r="M135" s="33"/>
      <c r="N135" s="33"/>
      <c r="O135" s="33"/>
    </row>
    <row r="136" spans="1:15" ht="12.75">
      <c r="A136" t="s">
        <v>179</v>
      </c>
      <c r="B136">
        <v>17.19</v>
      </c>
      <c r="C136">
        <v>17.34</v>
      </c>
      <c r="D136">
        <v>0.9427</v>
      </c>
      <c r="E136" s="32">
        <v>0.054839</v>
      </c>
      <c r="F136" s="32">
        <v>0.06083</v>
      </c>
      <c r="G136" t="s">
        <v>109</v>
      </c>
      <c r="H136">
        <v>25</v>
      </c>
      <c r="I136">
        <v>15.34</v>
      </c>
      <c r="M136" s="33"/>
      <c r="N136" s="33"/>
      <c r="O136" s="33"/>
    </row>
    <row r="137" spans="1:15" ht="12.75">
      <c r="A137" t="s">
        <v>180</v>
      </c>
      <c r="B137">
        <v>24.75</v>
      </c>
      <c r="C137">
        <v>24.8</v>
      </c>
      <c r="D137">
        <v>1.1875</v>
      </c>
      <c r="E137" s="32">
        <v>0.04798</v>
      </c>
      <c r="F137" s="32">
        <v>0.048646</v>
      </c>
      <c r="G137" t="s">
        <v>39</v>
      </c>
      <c r="H137">
        <v>25</v>
      </c>
      <c r="I137">
        <v>15.66</v>
      </c>
      <c r="M137" s="33"/>
      <c r="N137" s="33"/>
      <c r="O137" s="33"/>
    </row>
    <row r="138" spans="1:15" ht="12.75">
      <c r="A138" t="s">
        <v>181</v>
      </c>
      <c r="B138">
        <v>22</v>
      </c>
      <c r="C138">
        <v>23.25</v>
      </c>
      <c r="D138">
        <v>1.05</v>
      </c>
      <c r="E138" s="32">
        <v>0.047727</v>
      </c>
      <c r="F138" s="32">
        <v>0.047942</v>
      </c>
      <c r="G138" t="s">
        <v>42</v>
      </c>
      <c r="H138">
        <v>25</v>
      </c>
      <c r="I138">
        <v>15.83</v>
      </c>
      <c r="M138" s="33"/>
      <c r="N138" s="33"/>
      <c r="O138" s="33"/>
    </row>
    <row r="139" spans="1:15" ht="12.75">
      <c r="A139" t="s">
        <v>182</v>
      </c>
      <c r="B139">
        <v>25.06</v>
      </c>
      <c r="C139">
        <v>25.15</v>
      </c>
      <c r="D139">
        <v>1.175</v>
      </c>
      <c r="E139" s="32">
        <v>0.046887</v>
      </c>
      <c r="F139" s="32">
        <v>0.04759</v>
      </c>
      <c r="G139" t="s">
        <v>36</v>
      </c>
      <c r="H139">
        <v>25</v>
      </c>
      <c r="I139">
        <v>15.84</v>
      </c>
      <c r="M139" s="33"/>
      <c r="N139" s="33"/>
      <c r="O139" s="33"/>
    </row>
    <row r="140" spans="1:15" ht="12.75">
      <c r="A140" t="s">
        <v>183</v>
      </c>
      <c r="B140">
        <v>24.87</v>
      </c>
      <c r="C140">
        <v>24.88</v>
      </c>
      <c r="D140">
        <v>1.15</v>
      </c>
      <c r="E140" s="32">
        <v>0.04624</v>
      </c>
      <c r="F140" s="32">
        <v>0.046859</v>
      </c>
      <c r="G140" t="s">
        <v>49</v>
      </c>
      <c r="H140">
        <v>25</v>
      </c>
      <c r="I140">
        <v>15.99</v>
      </c>
      <c r="M140" s="33"/>
      <c r="N140" s="33"/>
      <c r="O140" s="33"/>
    </row>
    <row r="141" spans="1:15" ht="12.75">
      <c r="A141" t="s">
        <v>184</v>
      </c>
      <c r="B141">
        <v>24.55</v>
      </c>
      <c r="C141">
        <v>24.7</v>
      </c>
      <c r="D141">
        <v>1.15</v>
      </c>
      <c r="E141" s="32">
        <v>0.046843</v>
      </c>
      <c r="F141" s="32">
        <v>0.047323</v>
      </c>
      <c r="G141" t="s">
        <v>61</v>
      </c>
      <c r="H141">
        <v>25</v>
      </c>
      <c r="I141">
        <v>16</v>
      </c>
      <c r="M141" s="33"/>
      <c r="N141" s="33"/>
      <c r="O141" s="33"/>
    </row>
    <row r="142" spans="1:15" ht="12.75">
      <c r="A142" t="s">
        <v>185</v>
      </c>
      <c r="B142">
        <v>22.5</v>
      </c>
      <c r="C142">
        <v>23.5</v>
      </c>
      <c r="D142">
        <v>1.05</v>
      </c>
      <c r="E142" s="32">
        <v>0.046667</v>
      </c>
      <c r="F142" s="32">
        <v>0.046843</v>
      </c>
      <c r="G142" t="s">
        <v>42</v>
      </c>
      <c r="H142">
        <v>25</v>
      </c>
      <c r="I142">
        <v>16.03</v>
      </c>
      <c r="M142" s="33"/>
      <c r="N142" s="33"/>
      <c r="O142" s="33"/>
    </row>
    <row r="143" spans="1:15" ht="12.75">
      <c r="A143" t="s">
        <v>186</v>
      </c>
      <c r="B143">
        <v>24.8</v>
      </c>
      <c r="C143">
        <v>25</v>
      </c>
      <c r="D143">
        <v>1.1662</v>
      </c>
      <c r="E143" s="32">
        <v>0.047024</v>
      </c>
      <c r="F143" s="32">
        <v>0.047201</v>
      </c>
      <c r="G143" t="s">
        <v>61</v>
      </c>
      <c r="H143">
        <v>25</v>
      </c>
      <c r="I143">
        <v>16.08</v>
      </c>
      <c r="M143" s="33"/>
      <c r="N143" s="33"/>
      <c r="O143" s="33"/>
    </row>
    <row r="144" spans="1:15" ht="12.75">
      <c r="A144" t="s">
        <v>187</v>
      </c>
      <c r="B144">
        <v>24.95</v>
      </c>
      <c r="C144">
        <v>24.99</v>
      </c>
      <c r="D144">
        <v>1.1649</v>
      </c>
      <c r="E144" s="32">
        <v>0.04669</v>
      </c>
      <c r="F144" s="32">
        <v>0.046851</v>
      </c>
      <c r="G144" t="s">
        <v>61</v>
      </c>
      <c r="H144">
        <v>25</v>
      </c>
      <c r="I144">
        <v>16.14</v>
      </c>
      <c r="M144" s="33"/>
      <c r="N144" s="33"/>
      <c r="O144" s="33"/>
    </row>
    <row r="145" spans="1:15" ht="12.75">
      <c r="A145" t="s">
        <v>188</v>
      </c>
      <c r="B145">
        <v>24.22</v>
      </c>
      <c r="C145">
        <v>24.3</v>
      </c>
      <c r="D145">
        <v>1.125</v>
      </c>
      <c r="E145" s="32">
        <v>0.046449</v>
      </c>
      <c r="F145" s="32">
        <v>0.046368</v>
      </c>
      <c r="G145" t="s">
        <v>33</v>
      </c>
      <c r="H145">
        <v>25</v>
      </c>
      <c r="I145">
        <v>16.21</v>
      </c>
      <c r="M145" s="33"/>
      <c r="N145" s="33"/>
      <c r="O145" s="33"/>
    </row>
    <row r="146" spans="1:15" ht="12.75">
      <c r="A146" t="s">
        <v>189</v>
      </c>
      <c r="B146">
        <v>23.15</v>
      </c>
      <c r="C146">
        <v>23.4</v>
      </c>
      <c r="D146">
        <v>1.05</v>
      </c>
      <c r="E146" s="32">
        <v>0.045356</v>
      </c>
      <c r="F146" s="32">
        <v>0.045516</v>
      </c>
      <c r="G146" t="s">
        <v>42</v>
      </c>
      <c r="H146">
        <v>25</v>
      </c>
      <c r="I146">
        <v>16.28</v>
      </c>
      <c r="M146" s="33"/>
      <c r="N146" s="33"/>
      <c r="O146" s="33"/>
    </row>
    <row r="147" spans="1:15" ht="12.75">
      <c r="A147" t="s">
        <v>190</v>
      </c>
      <c r="B147">
        <v>24.2</v>
      </c>
      <c r="C147">
        <v>24.69</v>
      </c>
      <c r="D147">
        <v>1.0875</v>
      </c>
      <c r="E147" s="32">
        <v>0.044938</v>
      </c>
      <c r="F147" s="32">
        <v>0.044255</v>
      </c>
      <c r="G147" t="s">
        <v>46</v>
      </c>
      <c r="H147">
        <v>25</v>
      </c>
      <c r="I147">
        <v>16.3</v>
      </c>
      <c r="M147" s="33"/>
      <c r="N147" s="33"/>
      <c r="O147" s="33"/>
    </row>
    <row r="148" spans="1:15" ht="12.75">
      <c r="A148" t="s">
        <v>191</v>
      </c>
      <c r="B148">
        <v>24.56</v>
      </c>
      <c r="C148">
        <v>24.69</v>
      </c>
      <c r="D148">
        <v>1.1125</v>
      </c>
      <c r="E148" s="32">
        <v>0.045297</v>
      </c>
      <c r="F148" s="32">
        <v>0.045468</v>
      </c>
      <c r="G148" t="s">
        <v>33</v>
      </c>
      <c r="H148">
        <v>25</v>
      </c>
      <c r="I148">
        <v>16.33</v>
      </c>
      <c r="M148" s="33"/>
      <c r="N148" s="33"/>
      <c r="O148" s="33"/>
    </row>
    <row r="149" spans="1:15" ht="12.75">
      <c r="A149" t="s">
        <v>192</v>
      </c>
      <c r="B149">
        <v>24.4</v>
      </c>
      <c r="C149">
        <v>24.51</v>
      </c>
      <c r="D149">
        <v>1.1125</v>
      </c>
      <c r="E149" s="32">
        <v>0.045594</v>
      </c>
      <c r="F149" s="32">
        <v>0.045502</v>
      </c>
      <c r="G149" t="s">
        <v>33</v>
      </c>
      <c r="H149">
        <v>25</v>
      </c>
      <c r="I149">
        <v>16.37</v>
      </c>
      <c r="M149" s="33"/>
      <c r="N149" s="33"/>
      <c r="O149" s="33"/>
    </row>
    <row r="150" spans="1:15" ht="12.75">
      <c r="A150" t="s">
        <v>193</v>
      </c>
      <c r="B150">
        <v>25.2</v>
      </c>
      <c r="C150">
        <v>25.44</v>
      </c>
      <c r="D150">
        <v>1.3298</v>
      </c>
      <c r="E150" s="32">
        <v>0.05277</v>
      </c>
      <c r="F150" s="32">
        <v>0.043664</v>
      </c>
      <c r="G150" t="s">
        <v>39</v>
      </c>
      <c r="H150">
        <v>25</v>
      </c>
      <c r="I150">
        <v>16.38</v>
      </c>
      <c r="M150" s="33"/>
      <c r="N150" s="33"/>
      <c r="O150" s="33"/>
    </row>
    <row r="151" spans="1:15" ht="12.75">
      <c r="A151" t="s">
        <v>194</v>
      </c>
      <c r="B151">
        <v>24.85</v>
      </c>
      <c r="C151">
        <v>24.94</v>
      </c>
      <c r="D151">
        <v>1.125</v>
      </c>
      <c r="E151" s="32">
        <v>0.045272</v>
      </c>
      <c r="F151" s="32">
        <v>0.045246</v>
      </c>
      <c r="G151" t="s">
        <v>36</v>
      </c>
      <c r="H151">
        <v>25</v>
      </c>
      <c r="I151">
        <v>16.4</v>
      </c>
      <c r="M151" s="33"/>
      <c r="N151" s="33"/>
      <c r="O151" s="33"/>
    </row>
    <row r="152" spans="1:15" ht="12.75">
      <c r="A152" t="s">
        <v>195</v>
      </c>
      <c r="B152">
        <v>24.78</v>
      </c>
      <c r="C152">
        <v>25.1</v>
      </c>
      <c r="D152">
        <v>1.135</v>
      </c>
      <c r="E152" s="32">
        <v>0.045803</v>
      </c>
      <c r="F152" s="32">
        <v>0.045033</v>
      </c>
      <c r="G152" t="s">
        <v>39</v>
      </c>
      <c r="H152">
        <v>25</v>
      </c>
      <c r="I152">
        <v>16.42</v>
      </c>
      <c r="M152" s="33"/>
      <c r="N152" s="33"/>
      <c r="O152" s="33"/>
    </row>
    <row r="153" spans="1:15" ht="12.75">
      <c r="A153" t="s">
        <v>196</v>
      </c>
      <c r="B153">
        <v>24.28</v>
      </c>
      <c r="C153">
        <v>24.5</v>
      </c>
      <c r="D153">
        <v>1.0835</v>
      </c>
      <c r="E153" s="32">
        <v>0.044625</v>
      </c>
      <c r="F153" s="32">
        <v>0.044821</v>
      </c>
      <c r="G153" t="s">
        <v>39</v>
      </c>
      <c r="H153">
        <v>25</v>
      </c>
      <c r="I153">
        <v>16.54</v>
      </c>
      <c r="M153" s="33"/>
      <c r="N153" s="33"/>
      <c r="O153" s="33"/>
    </row>
    <row r="154" spans="1:15" ht="12.75">
      <c r="A154" t="s">
        <v>197</v>
      </c>
      <c r="B154">
        <v>24.23</v>
      </c>
      <c r="C154">
        <v>24.35</v>
      </c>
      <c r="D154">
        <v>1.05</v>
      </c>
      <c r="E154" s="32">
        <v>0.043335</v>
      </c>
      <c r="F154" s="32">
        <v>0.043715</v>
      </c>
      <c r="G154" t="s">
        <v>39</v>
      </c>
      <c r="H154">
        <v>25</v>
      </c>
      <c r="I154">
        <v>16.54</v>
      </c>
      <c r="M154" s="33"/>
      <c r="N154" s="33"/>
      <c r="O154" s="33"/>
    </row>
    <row r="155" spans="1:15" ht="12.75">
      <c r="A155" t="s">
        <v>198</v>
      </c>
      <c r="B155">
        <v>24.31</v>
      </c>
      <c r="C155">
        <v>24.45</v>
      </c>
      <c r="D155">
        <v>1.05</v>
      </c>
      <c r="E155" s="32">
        <v>0.043192</v>
      </c>
      <c r="F155" s="32">
        <v>0.043572</v>
      </c>
      <c r="G155" t="s">
        <v>39</v>
      </c>
      <c r="H155">
        <v>25</v>
      </c>
      <c r="I155">
        <v>16.57</v>
      </c>
      <c r="M155" s="33"/>
      <c r="N155" s="33"/>
      <c r="O155" s="33"/>
    </row>
    <row r="156" spans="1:15" ht="12.75">
      <c r="A156" t="s">
        <v>199</v>
      </c>
      <c r="B156">
        <v>25.08</v>
      </c>
      <c r="C156">
        <v>25.23</v>
      </c>
      <c r="D156">
        <v>1.3625</v>
      </c>
      <c r="E156" s="32">
        <v>0.054326</v>
      </c>
      <c r="F156" s="32">
        <v>0.042609</v>
      </c>
      <c r="G156" t="s">
        <v>39</v>
      </c>
      <c r="H156">
        <v>25</v>
      </c>
      <c r="I156">
        <v>16.62</v>
      </c>
      <c r="M156" s="33"/>
      <c r="N156" s="33"/>
      <c r="O156" s="33"/>
    </row>
    <row r="157" spans="1:15" ht="12.75">
      <c r="A157" t="s">
        <v>200</v>
      </c>
      <c r="B157">
        <v>24.69</v>
      </c>
      <c r="C157">
        <v>25</v>
      </c>
      <c r="D157">
        <v>1.0878</v>
      </c>
      <c r="E157" s="32">
        <v>0.04406</v>
      </c>
      <c r="F157" s="32">
        <v>0.044176</v>
      </c>
      <c r="G157" t="s">
        <v>39</v>
      </c>
      <c r="H157">
        <v>25</v>
      </c>
      <c r="I157">
        <v>16.64</v>
      </c>
      <c r="M157" s="33"/>
      <c r="N157" s="33"/>
      <c r="O157" s="33"/>
    </row>
    <row r="158" spans="1:15" ht="12.75">
      <c r="A158" t="s">
        <v>201</v>
      </c>
      <c r="B158">
        <v>25.05</v>
      </c>
      <c r="C158">
        <v>25.1</v>
      </c>
      <c r="D158">
        <v>1.1625</v>
      </c>
      <c r="E158" s="32">
        <v>0.046407</v>
      </c>
      <c r="F158" s="32">
        <v>0.039298</v>
      </c>
      <c r="G158" t="s">
        <v>46</v>
      </c>
      <c r="H158">
        <v>25</v>
      </c>
      <c r="I158">
        <v>16.82</v>
      </c>
      <c r="M158" s="33"/>
      <c r="N158" s="33"/>
      <c r="O158" s="33"/>
    </row>
    <row r="159" spans="1:15" ht="12.75">
      <c r="A159" t="s">
        <v>202</v>
      </c>
      <c r="B159">
        <v>50.02</v>
      </c>
      <c r="C159">
        <v>50.5</v>
      </c>
      <c r="D159">
        <v>2.1</v>
      </c>
      <c r="E159" s="32">
        <v>0.041983</v>
      </c>
      <c r="F159" s="32">
        <v>0.042388</v>
      </c>
      <c r="G159" t="s">
        <v>95</v>
      </c>
      <c r="H159">
        <v>50</v>
      </c>
      <c r="I159">
        <v>16.87</v>
      </c>
      <c r="M159" s="33"/>
      <c r="N159" s="33"/>
      <c r="O159" s="33"/>
    </row>
    <row r="160" spans="1:15" ht="12.75">
      <c r="A160" t="s">
        <v>203</v>
      </c>
      <c r="B160">
        <v>25.4</v>
      </c>
      <c r="C160">
        <v>25.55</v>
      </c>
      <c r="D160">
        <v>1.0808</v>
      </c>
      <c r="E160" s="32">
        <v>0.042551</v>
      </c>
      <c r="F160" s="32">
        <v>0.042612</v>
      </c>
      <c r="G160" t="s">
        <v>39</v>
      </c>
      <c r="H160">
        <v>25</v>
      </c>
      <c r="I160">
        <v>16.94</v>
      </c>
      <c r="M160" s="33"/>
      <c r="N160" s="33"/>
      <c r="O160" s="33"/>
    </row>
    <row r="162" spans="13:15" ht="12.75">
      <c r="M162">
        <f>SUM(M1:M160)</f>
        <v>58.153299999999994</v>
      </c>
      <c r="N162">
        <f>SUM(N1:N160)</f>
        <v>60.332800000000006</v>
      </c>
      <c r="O162">
        <f>SUM(O1:O160)</f>
        <v>46.211099999999995</v>
      </c>
    </row>
    <row r="164" spans="1:25" ht="12.75">
      <c r="A164" s="2" t="s">
        <v>43</v>
      </c>
      <c r="B164" s="2">
        <v>25.76</v>
      </c>
      <c r="C164" s="2">
        <v>25.87</v>
      </c>
      <c r="D164" s="2">
        <v>2.0875</v>
      </c>
      <c r="E164" s="3">
        <v>0.081036</v>
      </c>
      <c r="F164" s="3">
        <v>0.043965</v>
      </c>
      <c r="G164" s="2" t="s">
        <v>39</v>
      </c>
      <c r="H164" s="2">
        <v>25</v>
      </c>
      <c r="I164" s="2">
        <v>0.4</v>
      </c>
      <c r="J164" s="4">
        <v>39112</v>
      </c>
      <c r="K164" s="2">
        <v>25</v>
      </c>
      <c r="L164" s="2">
        <v>1.35</v>
      </c>
      <c r="M164" s="5">
        <v>100</v>
      </c>
      <c r="N164" s="5">
        <v>1.3706</v>
      </c>
      <c r="O164" s="5"/>
      <c r="P164" s="2"/>
      <c r="Q164" s="2"/>
      <c r="R164" s="3"/>
      <c r="S164" s="6"/>
      <c r="T164" s="6"/>
      <c r="U164" s="6"/>
      <c r="V164" s="3"/>
      <c r="W164" s="6"/>
      <c r="X164" s="6"/>
      <c r="Y164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dcterms:created xsi:type="dcterms:W3CDTF">2006-09-15T22:14:17Z</dcterms:created>
  <dcterms:modified xsi:type="dcterms:W3CDTF">2006-09-15T22:15:42Z</dcterms:modified>
  <cp:category/>
  <cp:version/>
  <cp:contentType/>
  <cp:contentStatus/>
</cp:coreProperties>
</file>